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G:\Mi unidad\ARTESANIAS\ARTESANIAS\PPTO Julieth\2026\Informes\SIART\1. Apropiación Inicial\"/>
    </mc:Choice>
  </mc:AlternateContent>
  <xr:revisionPtr revIDLastSave="0" documentId="13_ncr:1_{718DF71E-6AD6-4F13-8BF2-79B0229F563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GRESOS" sheetId="7" r:id="rId1"/>
    <sheet name="GASTOS" sheetId="13" r:id="rId2"/>
    <sheet name="Hoja2" sheetId="11" state="hidden" r:id="rId3"/>
    <sheet name="COD ZBOX" sheetId="5" state="hidden" r:id="rId4"/>
    <sheet name="ING ZBOX" sheetId="6" state="hidden" r:id="rId5"/>
    <sheet name="ESTRUCTURA" sheetId="3" state="hidden" r:id="rId6"/>
    <sheet name="EJEMPLO" sheetId="4" state="hidden" r:id="rId7"/>
    <sheet name="Hoja1" sheetId="10" state="hidden" r:id="rId8"/>
  </sheets>
  <externalReferences>
    <externalReference r:id="rId9"/>
  </externalReferences>
  <definedNames>
    <definedName name="_xlnm._FilterDatabase" localSheetId="1" hidden="1">GASTOS!$A$7:$A$74</definedName>
    <definedName name="_xlnm.Print_Area" localSheetId="0">INGRESOS!$B$1:$D$58</definedName>
    <definedName name="_xlnm.Print_Titles" localSheetId="1">GASTOS!$1:$9</definedName>
    <definedName name="_xlnm.Print_Titles" localSheetId="0">INGRESOS!$1:$6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7" l="1"/>
  <c r="C57" i="13"/>
  <c r="J64" i="13"/>
  <c r="L64" i="13" s="1"/>
  <c r="E64" i="13"/>
  <c r="G64" i="13" s="1"/>
  <c r="C57" i="7"/>
  <c r="C53" i="7"/>
  <c r="C49" i="7"/>
  <c r="C46" i="7"/>
  <c r="C43" i="7"/>
  <c r="C40" i="7"/>
  <c r="D40" i="7" s="1"/>
  <c r="D39" i="7" s="1"/>
  <c r="D38" i="7" s="1"/>
  <c r="C37" i="7"/>
  <c r="C34" i="7"/>
  <c r="C33" i="7"/>
  <c r="C32" i="7"/>
  <c r="C31" i="7"/>
  <c r="C29" i="7"/>
  <c r="C28" i="7"/>
  <c r="C26" i="7"/>
  <c r="C25" i="7"/>
  <c r="C23" i="7"/>
  <c r="C20" i="7"/>
  <c r="C18" i="7"/>
  <c r="C16" i="7"/>
  <c r="C13" i="7"/>
  <c r="C12" i="7"/>
  <c r="C39" i="7" l="1"/>
  <c r="C38" i="7" s="1"/>
  <c r="M64" i="13"/>
  <c r="E23" i="13" l="1"/>
  <c r="G23" i="13" s="1"/>
  <c r="J24" i="13"/>
  <c r="J62" i="13"/>
  <c r="J23" i="13" l="1"/>
  <c r="L23" i="13" s="1"/>
  <c r="M23" i="13" s="1"/>
  <c r="E24" i="13"/>
  <c r="G24" i="13" s="1"/>
  <c r="L24" i="13"/>
  <c r="L62" i="13"/>
  <c r="D25" i="7"/>
  <c r="M24" i="13" l="1"/>
  <c r="J45" i="13" l="1"/>
  <c r="L45" i="13" s="1"/>
  <c r="J50" i="13" l="1"/>
  <c r="L50" i="13" s="1"/>
  <c r="J53" i="13"/>
  <c r="L53" i="13" s="1"/>
  <c r="C43" i="13"/>
  <c r="E50" i="13"/>
  <c r="G50" i="13" s="1"/>
  <c r="E53" i="13"/>
  <c r="G53" i="13" s="1"/>
  <c r="E45" i="13"/>
  <c r="G45" i="13" s="1"/>
  <c r="M45" i="13" s="1"/>
  <c r="C48" i="13"/>
  <c r="M50" i="13" l="1"/>
  <c r="M53" i="13"/>
  <c r="E62" i="13"/>
  <c r="G62" i="13" s="1"/>
  <c r="M62" i="13" s="1"/>
  <c r="E61" i="13" l="1"/>
  <c r="G61" i="13" s="1"/>
  <c r="J61" i="13"/>
  <c r="L61" i="13" s="1"/>
  <c r="M61" i="13" l="1"/>
  <c r="C24" i="7" l="1"/>
  <c r="K67" i="13" l="1"/>
  <c r="K66" i="13" s="1"/>
  <c r="I67" i="13"/>
  <c r="I66" i="13" s="1"/>
  <c r="H67" i="13"/>
  <c r="H66" i="13" s="1"/>
  <c r="K57" i="13"/>
  <c r="K56" i="13" s="1"/>
  <c r="I57" i="13"/>
  <c r="I56" i="13" s="1"/>
  <c r="H57" i="13"/>
  <c r="H56" i="13" s="1"/>
  <c r="K48" i="13"/>
  <c r="I48" i="13"/>
  <c r="H48" i="13"/>
  <c r="K43" i="13"/>
  <c r="I43" i="13"/>
  <c r="H43" i="13"/>
  <c r="J39" i="13"/>
  <c r="J38" i="13"/>
  <c r="K37" i="13"/>
  <c r="I37" i="13"/>
  <c r="H37" i="13"/>
  <c r="J36" i="13"/>
  <c r="J35" i="13"/>
  <c r="K34" i="13"/>
  <c r="I34" i="13"/>
  <c r="H34" i="13"/>
  <c r="K27" i="13"/>
  <c r="I27" i="13"/>
  <c r="H27" i="13"/>
  <c r="J26" i="13"/>
  <c r="L26" i="13" s="1"/>
  <c r="J25" i="13"/>
  <c r="L25" i="13" s="1"/>
  <c r="J22" i="13"/>
  <c r="L22" i="13" s="1"/>
  <c r="K21" i="13"/>
  <c r="I21" i="13"/>
  <c r="H21" i="13"/>
  <c r="K18" i="13"/>
  <c r="K17" i="13" s="1"/>
  <c r="I18" i="13"/>
  <c r="I17" i="13" s="1"/>
  <c r="H18" i="13"/>
  <c r="H17" i="13" s="1"/>
  <c r="K12" i="13"/>
  <c r="K11" i="13" s="1"/>
  <c r="I12" i="13"/>
  <c r="I11" i="13" s="1"/>
  <c r="H12" i="13"/>
  <c r="H11" i="13" s="1"/>
  <c r="C12" i="13"/>
  <c r="D12" i="13"/>
  <c r="D11" i="13" s="1"/>
  <c r="E15" i="13"/>
  <c r="G15" i="13" s="1"/>
  <c r="E14" i="13"/>
  <c r="G14" i="13" s="1"/>
  <c r="E13" i="13"/>
  <c r="G13" i="13" s="1"/>
  <c r="F12" i="13"/>
  <c r="F11" i="13" s="1"/>
  <c r="F18" i="13"/>
  <c r="F17" i="13" s="1"/>
  <c r="D18" i="13"/>
  <c r="D17" i="13" s="1"/>
  <c r="C18" i="13"/>
  <c r="C17" i="13" s="1"/>
  <c r="F21" i="13"/>
  <c r="D21" i="13"/>
  <c r="C21" i="13"/>
  <c r="E33" i="13"/>
  <c r="G33" i="13" s="1"/>
  <c r="F27" i="13"/>
  <c r="D27" i="13"/>
  <c r="C27" i="13"/>
  <c r="E36" i="13"/>
  <c r="G36" i="13" s="1"/>
  <c r="E35" i="13"/>
  <c r="G35" i="13" s="1"/>
  <c r="F34" i="13"/>
  <c r="D34" i="13"/>
  <c r="C34" i="13"/>
  <c r="F37" i="13"/>
  <c r="D37" i="13"/>
  <c r="C37" i="13"/>
  <c r="F43" i="13"/>
  <c r="D43" i="13"/>
  <c r="F48" i="13"/>
  <c r="D48" i="13"/>
  <c r="F67" i="13"/>
  <c r="F66" i="13" s="1"/>
  <c r="F57" i="13"/>
  <c r="F56" i="13" s="1"/>
  <c r="D57" i="13"/>
  <c r="D56" i="13" s="1"/>
  <c r="C56" i="13"/>
  <c r="E68" i="13"/>
  <c r="G68" i="13" s="1"/>
  <c r="D67" i="13"/>
  <c r="D66" i="13" s="1"/>
  <c r="C67" i="13"/>
  <c r="C66" i="13" s="1"/>
  <c r="D57" i="7"/>
  <c r="D53" i="7"/>
  <c r="D49" i="7"/>
  <c r="D46" i="7"/>
  <c r="D43" i="7"/>
  <c r="D37" i="7"/>
  <c r="D34" i="7"/>
  <c r="D33" i="7"/>
  <c r="D32" i="7"/>
  <c r="D31" i="7"/>
  <c r="D29" i="7"/>
  <c r="D28" i="7"/>
  <c r="D26" i="7"/>
  <c r="D24" i="7" s="1"/>
  <c r="D23" i="7"/>
  <c r="D20" i="7"/>
  <c r="D18" i="7"/>
  <c r="D16" i="7"/>
  <c r="D7" i="7"/>
  <c r="D14" i="7"/>
  <c r="D13" i="7"/>
  <c r="D12" i="7"/>
  <c r="E37" i="13" l="1"/>
  <c r="G37" i="13" s="1"/>
  <c r="E34" i="13"/>
  <c r="G34" i="13" s="1"/>
  <c r="J21" i="13"/>
  <c r="L21" i="13" s="1"/>
  <c r="J37" i="13"/>
  <c r="L37" i="13" s="1"/>
  <c r="H20" i="13"/>
  <c r="H16" i="13" s="1"/>
  <c r="I20" i="13"/>
  <c r="I16" i="13" s="1"/>
  <c r="I10" i="13" s="1"/>
  <c r="E48" i="13"/>
  <c r="G48" i="13" s="1"/>
  <c r="J34" i="13"/>
  <c r="C55" i="13"/>
  <c r="E66" i="13"/>
  <c r="G66" i="13" s="1"/>
  <c r="E67" i="13"/>
  <c r="G67" i="13" s="1"/>
  <c r="D55" i="13"/>
  <c r="I55" i="13"/>
  <c r="F42" i="13"/>
  <c r="F41" i="13" s="1"/>
  <c r="D42" i="13"/>
  <c r="D41" i="13" s="1"/>
  <c r="D40" i="13" s="1"/>
  <c r="C42" i="13"/>
  <c r="C41" i="13" s="1"/>
  <c r="E43" i="13"/>
  <c r="G43" i="13" s="1"/>
  <c r="C20" i="13"/>
  <c r="C16" i="13" s="1"/>
  <c r="E27" i="13"/>
  <c r="G27" i="13" s="1"/>
  <c r="E21" i="13"/>
  <c r="G21" i="13" s="1"/>
  <c r="K20" i="13"/>
  <c r="K16" i="13" s="1"/>
  <c r="K10" i="13" s="1"/>
  <c r="H42" i="13"/>
  <c r="H41" i="13" s="1"/>
  <c r="H40" i="13" s="1"/>
  <c r="H55" i="13"/>
  <c r="F55" i="13"/>
  <c r="F20" i="13"/>
  <c r="F16" i="13" s="1"/>
  <c r="F10" i="13" s="1"/>
  <c r="D20" i="13"/>
  <c r="E56" i="13"/>
  <c r="G56" i="13" s="1"/>
  <c r="K55" i="13"/>
  <c r="K42" i="13"/>
  <c r="K41" i="13" s="1"/>
  <c r="K40" i="13" s="1"/>
  <c r="I42" i="13"/>
  <c r="I41" i="13" s="1"/>
  <c r="I40" i="13" s="1"/>
  <c r="E12" i="13"/>
  <c r="G12" i="13" s="1"/>
  <c r="C11" i="13"/>
  <c r="J65" i="13"/>
  <c r="J58" i="13"/>
  <c r="L58" i="13" s="1"/>
  <c r="J56" i="13"/>
  <c r="L56" i="13" s="1"/>
  <c r="J54" i="13"/>
  <c r="J48" i="13"/>
  <c r="L48" i="13" s="1"/>
  <c r="J46" i="13"/>
  <c r="L46" i="13" s="1"/>
  <c r="J43" i="13"/>
  <c r="L39" i="13"/>
  <c r="J31" i="13"/>
  <c r="L31" i="13" s="1"/>
  <c r="J29" i="13"/>
  <c r="J27" i="13"/>
  <c r="L27" i="13" s="1"/>
  <c r="J19" i="13"/>
  <c r="J17" i="13"/>
  <c r="J11" i="13"/>
  <c r="L11" i="13" s="1"/>
  <c r="E65" i="13"/>
  <c r="E58" i="13"/>
  <c r="E54" i="13"/>
  <c r="G54" i="13" s="1"/>
  <c r="E39" i="13"/>
  <c r="G39" i="13" s="1"/>
  <c r="E31" i="13"/>
  <c r="G31" i="13" s="1"/>
  <c r="J67" i="13"/>
  <c r="J52" i="13"/>
  <c r="J51" i="13"/>
  <c r="J20" i="13" l="1"/>
  <c r="L20" i="13" s="1"/>
  <c r="M21" i="13"/>
  <c r="M39" i="13"/>
  <c r="M48" i="13"/>
  <c r="E42" i="13"/>
  <c r="G42" i="13" s="1"/>
  <c r="C40" i="13"/>
  <c r="E40" i="13" s="1"/>
  <c r="E41" i="13"/>
  <c r="G41" i="13" s="1"/>
  <c r="F40" i="13"/>
  <c r="M37" i="13"/>
  <c r="M27" i="13"/>
  <c r="C10" i="13"/>
  <c r="J16" i="13"/>
  <c r="L16" i="13" s="1"/>
  <c r="H10" i="13"/>
  <c r="J10" i="13" s="1"/>
  <c r="L10" i="13" s="1"/>
  <c r="M56" i="13"/>
  <c r="M31" i="13"/>
  <c r="D16" i="13"/>
  <c r="E20" i="13"/>
  <c r="G20" i="13" s="1"/>
  <c r="J57" i="13"/>
  <c r="L57" i="13" s="1"/>
  <c r="J68" i="13"/>
  <c r="L68" i="13" s="1"/>
  <c r="M68" i="13" s="1"/>
  <c r="E47" i="13"/>
  <c r="E57" i="13"/>
  <c r="G57" i="13" s="1"/>
  <c r="E30" i="13"/>
  <c r="G30" i="13" s="1"/>
  <c r="J12" i="13"/>
  <c r="L12" i="13" s="1"/>
  <c r="M12" i="13" s="1"/>
  <c r="J47" i="13"/>
  <c r="L47" i="13" s="1"/>
  <c r="E28" i="13"/>
  <c r="G28" i="13" s="1"/>
  <c r="E55" i="13"/>
  <c r="L51" i="13"/>
  <c r="E38" i="13"/>
  <c r="G38" i="13" s="1"/>
  <c r="E25" i="13"/>
  <c r="L29" i="13"/>
  <c r="E29" i="13"/>
  <c r="G29" i="13" s="1"/>
  <c r="E46" i="13"/>
  <c r="J30" i="13"/>
  <c r="L30" i="13" s="1"/>
  <c r="L38" i="13"/>
  <c r="L54" i="13"/>
  <c r="M54" i="13" s="1"/>
  <c r="E11" i="13"/>
  <c r="G11" i="13" s="1"/>
  <c r="M11" i="13" s="1"/>
  <c r="J18" i="13"/>
  <c r="L18" i="13" s="1"/>
  <c r="J28" i="13"/>
  <c r="L28" i="13" s="1"/>
  <c r="L36" i="13"/>
  <c r="M36" i="13" s="1"/>
  <c r="J44" i="13"/>
  <c r="L44" i="13" s="1"/>
  <c r="J55" i="13"/>
  <c r="L55" i="13" s="1"/>
  <c r="J66" i="13"/>
  <c r="L66" i="13" s="1"/>
  <c r="M66" i="13" s="1"/>
  <c r="E18" i="13"/>
  <c r="E44" i="13"/>
  <c r="E19" i="13"/>
  <c r="E22" i="13"/>
  <c r="E32" i="13"/>
  <c r="G32" i="13" s="1"/>
  <c r="E49" i="13"/>
  <c r="G49" i="13" s="1"/>
  <c r="E59" i="13"/>
  <c r="E51" i="13"/>
  <c r="G51" i="13" s="1"/>
  <c r="E60" i="13"/>
  <c r="L67" i="13"/>
  <c r="M67" i="13" s="1"/>
  <c r="L17" i="13"/>
  <c r="L35" i="13"/>
  <c r="M35" i="13" s="1"/>
  <c r="L65" i="13"/>
  <c r="L43" i="13"/>
  <c r="M43" i="13" s="1"/>
  <c r="L19" i="13"/>
  <c r="L52" i="13"/>
  <c r="J70" i="13"/>
  <c r="L70" i="13" s="1"/>
  <c r="J15" i="13"/>
  <c r="L15" i="13" s="1"/>
  <c r="M15" i="13" s="1"/>
  <c r="J33" i="13"/>
  <c r="L33" i="13" s="1"/>
  <c r="M33" i="13" s="1"/>
  <c r="J41" i="13"/>
  <c r="L41" i="13" s="1"/>
  <c r="J60" i="13"/>
  <c r="L60" i="13" s="1"/>
  <c r="L34" i="13"/>
  <c r="M34" i="13" s="1"/>
  <c r="J42" i="13"/>
  <c r="L42" i="13" s="1"/>
  <c r="J63" i="13"/>
  <c r="L63" i="13" s="1"/>
  <c r="J13" i="13"/>
  <c r="L13" i="13" s="1"/>
  <c r="M13" i="13" s="1"/>
  <c r="J14" i="13"/>
  <c r="L14" i="13" s="1"/>
  <c r="M14" i="13" s="1"/>
  <c r="J32" i="13"/>
  <c r="L32" i="13" s="1"/>
  <c r="J40" i="13"/>
  <c r="L40" i="13" s="1"/>
  <c r="J49" i="13"/>
  <c r="L49" i="13" s="1"/>
  <c r="J59" i="13"/>
  <c r="L59" i="13" s="1"/>
  <c r="I69" i="13"/>
  <c r="I71" i="13" s="1"/>
  <c r="E26" i="13"/>
  <c r="E52" i="13"/>
  <c r="G52" i="13" s="1"/>
  <c r="E63" i="13"/>
  <c r="E17" i="13"/>
  <c r="E70" i="13"/>
  <c r="M29" i="13" l="1"/>
  <c r="M49" i="13"/>
  <c r="M42" i="13"/>
  <c r="M41" i="13"/>
  <c r="C69" i="13"/>
  <c r="C71" i="13" s="1"/>
  <c r="M52" i="13"/>
  <c r="M51" i="13"/>
  <c r="G40" i="13"/>
  <c r="M40" i="13" s="1"/>
  <c r="M38" i="13"/>
  <c r="M30" i="13"/>
  <c r="M32" i="13"/>
  <c r="M28" i="13"/>
  <c r="M20" i="13"/>
  <c r="M57" i="13"/>
  <c r="E16" i="13"/>
  <c r="G16" i="13" s="1"/>
  <c r="M16" i="13" s="1"/>
  <c r="D10" i="13"/>
  <c r="J69" i="13"/>
  <c r="J71" i="13" s="1"/>
  <c r="D69" i="13" l="1"/>
  <c r="D71" i="13" s="1"/>
  <c r="E10" i="13"/>
  <c r="G19" i="13"/>
  <c r="M19" i="13" s="1"/>
  <c r="G18" i="13"/>
  <c r="M18" i="13" s="1"/>
  <c r="G17" i="13"/>
  <c r="M17" i="13" s="1"/>
  <c r="G10" i="13" l="1"/>
  <c r="M10" i="13" s="1"/>
  <c r="E69" i="13"/>
  <c r="E71" i="13" s="1"/>
  <c r="G70" i="13"/>
  <c r="M70" i="13" s="1"/>
  <c r="G47" i="13"/>
  <c r="M47" i="13" s="1"/>
  <c r="G46" i="13"/>
  <c r="M46" i="13" s="1"/>
  <c r="G44" i="13"/>
  <c r="M44" i="13" s="1"/>
  <c r="G58" i="13" l="1"/>
  <c r="M58" i="13" s="1"/>
  <c r="G59" i="13" l="1"/>
  <c r="M59" i="13" s="1"/>
  <c r="G65" i="13"/>
  <c r="M65" i="13" s="1"/>
  <c r="G63" i="13" l="1"/>
  <c r="M63" i="13" s="1"/>
  <c r="G60" i="13" l="1"/>
  <c r="M60" i="13" s="1"/>
  <c r="G55" i="13" l="1"/>
  <c r="M55" i="13" s="1"/>
  <c r="G26" i="13" l="1"/>
  <c r="M26" i="13" s="1"/>
  <c r="G22" i="13"/>
  <c r="M22" i="13" s="1"/>
  <c r="G25" i="13" l="1"/>
  <c r="M25" i="13" s="1"/>
  <c r="F69" i="13" l="1"/>
  <c r="F71" i="13" s="1"/>
  <c r="H69" i="13"/>
  <c r="H71" i="13" s="1"/>
  <c r="K69" i="13"/>
  <c r="K71" i="13" s="1"/>
  <c r="G69" i="13" l="1"/>
  <c r="L69" i="13"/>
  <c r="L71" i="13" s="1"/>
  <c r="G71" i="13" l="1"/>
  <c r="M71" i="13" s="1"/>
  <c r="M69" i="13"/>
  <c r="D56" i="7"/>
  <c r="D52" i="7"/>
  <c r="D48" i="7"/>
  <c r="D45" i="7"/>
  <c r="D42" i="7"/>
  <c r="D36" i="7"/>
  <c r="D30" i="7"/>
  <c r="D27" i="7"/>
  <c r="D22" i="7"/>
  <c r="D19" i="7"/>
  <c r="D17" i="7"/>
  <c r="D15" i="7"/>
  <c r="D11" i="7"/>
  <c r="C56" i="7"/>
  <c r="C55" i="7" s="1"/>
  <c r="C54" i="7" s="1"/>
  <c r="C52" i="7"/>
  <c r="C51" i="7" s="1"/>
  <c r="C50" i="7" s="1"/>
  <c r="C48" i="7"/>
  <c r="C47" i="7" s="1"/>
  <c r="C45" i="7"/>
  <c r="C44" i="7" s="1"/>
  <c r="C42" i="7"/>
  <c r="C41" i="7" s="1"/>
  <c r="C36" i="7"/>
  <c r="C35" i="7" s="1"/>
  <c r="C30" i="7"/>
  <c r="C27" i="7"/>
  <c r="C22" i="7"/>
  <c r="C19" i="7"/>
  <c r="C17" i="7"/>
  <c r="C15" i="7"/>
  <c r="C11" i="7"/>
  <c r="C10" i="7" l="1"/>
  <c r="C21" i="7"/>
  <c r="C9" i="7" s="1"/>
  <c r="D55" i="7"/>
  <c r="D51" i="7"/>
  <c r="D47" i="7"/>
  <c r="D44" i="7"/>
  <c r="D41" i="7"/>
  <c r="D35" i="7"/>
  <c r="D21" i="7"/>
  <c r="D10" i="7"/>
  <c r="C8" i="7" l="1"/>
  <c r="D54" i="7"/>
  <c r="D50" i="7"/>
  <c r="C58" i="7" l="1"/>
  <c r="C59" i="7" s="1"/>
  <c r="D8" i="7"/>
  <c r="D58" i="7" s="1"/>
  <c r="D59" i="7" s="1"/>
  <c r="M72" i="13" l="1"/>
  <c r="L1832" i="11" l="1"/>
  <c r="F1832" i="11"/>
  <c r="I1832" i="11" s="1"/>
  <c r="M1832" i="11" s="1"/>
  <c r="L1830" i="11"/>
  <c r="F1830" i="11"/>
  <c r="I1830" i="11" s="1"/>
  <c r="L1829" i="11"/>
  <c r="F1829" i="11"/>
  <c r="I1829" i="11" s="1"/>
  <c r="L1828" i="11"/>
  <c r="F1828" i="11"/>
  <c r="I1828" i="11" s="1"/>
  <c r="L1827" i="11"/>
  <c r="F1827" i="11"/>
  <c r="I1827" i="11" s="1"/>
  <c r="L1826" i="11"/>
  <c r="F1826" i="11"/>
  <c r="I1826" i="11" s="1"/>
  <c r="L1825" i="11"/>
  <c r="F1825" i="11"/>
  <c r="I1825" i="11" s="1"/>
  <c r="L1824" i="11"/>
  <c r="F1824" i="11"/>
  <c r="I1824" i="11" s="1"/>
  <c r="L1823" i="11"/>
  <c r="F1823" i="11"/>
  <c r="I1823" i="11" s="1"/>
  <c r="L1822" i="11"/>
  <c r="F1822" i="11"/>
  <c r="I1822" i="11" s="1"/>
  <c r="L1821" i="11"/>
  <c r="F1821" i="11"/>
  <c r="I1821" i="11" s="1"/>
  <c r="L1820" i="11"/>
  <c r="F1820" i="11"/>
  <c r="I1820" i="11" s="1"/>
  <c r="K1819" i="11"/>
  <c r="K1818" i="11" s="1"/>
  <c r="K1817" i="11" s="1"/>
  <c r="J1819" i="11"/>
  <c r="L1819" i="11" s="1"/>
  <c r="H1819" i="11"/>
  <c r="G1819" i="11"/>
  <c r="G1818" i="11" s="1"/>
  <c r="G1817" i="11" s="1"/>
  <c r="E1819" i="11"/>
  <c r="D1819" i="11"/>
  <c r="D1818" i="11" s="1"/>
  <c r="D1817" i="11" s="1"/>
  <c r="H1818" i="11"/>
  <c r="H1817" i="11" s="1"/>
  <c r="L1816" i="11"/>
  <c r="F1816" i="11"/>
  <c r="I1816" i="11" s="1"/>
  <c r="L1815" i="11"/>
  <c r="F1815" i="11"/>
  <c r="I1815" i="11" s="1"/>
  <c r="L1814" i="11"/>
  <c r="F1814" i="11"/>
  <c r="I1814" i="11" s="1"/>
  <c r="L1813" i="11"/>
  <c r="F1813" i="11"/>
  <c r="I1813" i="11" s="1"/>
  <c r="L1812" i="11"/>
  <c r="F1812" i="11"/>
  <c r="I1812" i="11" s="1"/>
  <c r="L1811" i="11"/>
  <c r="F1811" i="11"/>
  <c r="I1811" i="11" s="1"/>
  <c r="L1810" i="11"/>
  <c r="F1810" i="11"/>
  <c r="I1810" i="11" s="1"/>
  <c r="L1809" i="11"/>
  <c r="F1809" i="11"/>
  <c r="I1809" i="11" s="1"/>
  <c r="L1808" i="11"/>
  <c r="F1808" i="11"/>
  <c r="I1808" i="11" s="1"/>
  <c r="L1807" i="11"/>
  <c r="F1807" i="11"/>
  <c r="I1807" i="11" s="1"/>
  <c r="L1806" i="11"/>
  <c r="F1806" i="11"/>
  <c r="I1806" i="11" s="1"/>
  <c r="K1805" i="11"/>
  <c r="J1805" i="11"/>
  <c r="H1805" i="11"/>
  <c r="H1804" i="11" s="1"/>
  <c r="H1803" i="11" s="1"/>
  <c r="G1805" i="11"/>
  <c r="G1804" i="11" s="1"/>
  <c r="G1803" i="11" s="1"/>
  <c r="E1805" i="11"/>
  <c r="E1804" i="11" s="1"/>
  <c r="E1803" i="11" s="1"/>
  <c r="D1805" i="11"/>
  <c r="J1804" i="11"/>
  <c r="L1802" i="11"/>
  <c r="F1802" i="11"/>
  <c r="I1802" i="11" s="1"/>
  <c r="L1801" i="11"/>
  <c r="F1801" i="11"/>
  <c r="I1801" i="11" s="1"/>
  <c r="L1800" i="11"/>
  <c r="F1800" i="11"/>
  <c r="I1800" i="11" s="1"/>
  <c r="L1799" i="11"/>
  <c r="F1799" i="11"/>
  <c r="I1799" i="11" s="1"/>
  <c r="L1798" i="11"/>
  <c r="F1798" i="11"/>
  <c r="I1798" i="11" s="1"/>
  <c r="L1797" i="11"/>
  <c r="I1797" i="11"/>
  <c r="F1797" i="11"/>
  <c r="L1796" i="11"/>
  <c r="F1796" i="11"/>
  <c r="I1796" i="11" s="1"/>
  <c r="L1795" i="11"/>
  <c r="F1795" i="11"/>
  <c r="I1795" i="11" s="1"/>
  <c r="L1794" i="11"/>
  <c r="F1794" i="11"/>
  <c r="I1794" i="11" s="1"/>
  <c r="L1793" i="11"/>
  <c r="F1793" i="11"/>
  <c r="I1793" i="11" s="1"/>
  <c r="L1792" i="11"/>
  <c r="F1792" i="11"/>
  <c r="I1792" i="11" s="1"/>
  <c r="K1791" i="11"/>
  <c r="K1790" i="11" s="1"/>
  <c r="K1789" i="11" s="1"/>
  <c r="J1791" i="11"/>
  <c r="H1791" i="11"/>
  <c r="H1790" i="11" s="1"/>
  <c r="H1789" i="11" s="1"/>
  <c r="G1791" i="11"/>
  <c r="G1790" i="11" s="1"/>
  <c r="G1789" i="11" s="1"/>
  <c r="E1791" i="11"/>
  <c r="D1791" i="11"/>
  <c r="D1790" i="11"/>
  <c r="D1789" i="11" s="1"/>
  <c r="L1788" i="11"/>
  <c r="F1788" i="11"/>
  <c r="I1788" i="11" s="1"/>
  <c r="L1787" i="11"/>
  <c r="F1787" i="11"/>
  <c r="I1787" i="11" s="1"/>
  <c r="L1786" i="11"/>
  <c r="F1786" i="11"/>
  <c r="I1786" i="11" s="1"/>
  <c r="L1785" i="11"/>
  <c r="F1785" i="11"/>
  <c r="I1785" i="11" s="1"/>
  <c r="L1784" i="11"/>
  <c r="F1784" i="11"/>
  <c r="I1784" i="11" s="1"/>
  <c r="L1783" i="11"/>
  <c r="F1783" i="11"/>
  <c r="I1783" i="11" s="1"/>
  <c r="L1782" i="11"/>
  <c r="F1782" i="11"/>
  <c r="I1782" i="11" s="1"/>
  <c r="L1781" i="11"/>
  <c r="F1781" i="11"/>
  <c r="I1781" i="11" s="1"/>
  <c r="L1780" i="11"/>
  <c r="I1780" i="11"/>
  <c r="F1780" i="11"/>
  <c r="L1779" i="11"/>
  <c r="F1779" i="11"/>
  <c r="I1779" i="11" s="1"/>
  <c r="L1778" i="11"/>
  <c r="F1778" i="11"/>
  <c r="I1778" i="11" s="1"/>
  <c r="K1777" i="11"/>
  <c r="K1776" i="11" s="1"/>
  <c r="K1775" i="11" s="1"/>
  <c r="J1777" i="11"/>
  <c r="H1777" i="11"/>
  <c r="H1776" i="11" s="1"/>
  <c r="H1775" i="11" s="1"/>
  <c r="G1777" i="11"/>
  <c r="G1776" i="11" s="1"/>
  <c r="G1775" i="11" s="1"/>
  <c r="E1777" i="11"/>
  <c r="E1776" i="11" s="1"/>
  <c r="E1775" i="11" s="1"/>
  <c r="D1777" i="11"/>
  <c r="L1774" i="11"/>
  <c r="F1774" i="11"/>
  <c r="I1774" i="11" s="1"/>
  <c r="L1773" i="11"/>
  <c r="F1773" i="11"/>
  <c r="I1773" i="11" s="1"/>
  <c r="L1772" i="11"/>
  <c r="F1772" i="11"/>
  <c r="I1772" i="11" s="1"/>
  <c r="L1771" i="11"/>
  <c r="F1771" i="11"/>
  <c r="I1771" i="11" s="1"/>
  <c r="L1770" i="11"/>
  <c r="F1770" i="11"/>
  <c r="I1770" i="11" s="1"/>
  <c r="L1769" i="11"/>
  <c r="F1769" i="11"/>
  <c r="I1769" i="11" s="1"/>
  <c r="L1768" i="11"/>
  <c r="F1768" i="11"/>
  <c r="I1768" i="11" s="1"/>
  <c r="L1767" i="11"/>
  <c r="F1767" i="11"/>
  <c r="I1767" i="11" s="1"/>
  <c r="L1766" i="11"/>
  <c r="F1766" i="11"/>
  <c r="I1766" i="11" s="1"/>
  <c r="L1765" i="11"/>
  <c r="F1765" i="11"/>
  <c r="I1765" i="11" s="1"/>
  <c r="L1764" i="11"/>
  <c r="F1764" i="11"/>
  <c r="I1764" i="11" s="1"/>
  <c r="K1763" i="11"/>
  <c r="K1762" i="11" s="1"/>
  <c r="K1761" i="11" s="1"/>
  <c r="J1763" i="11"/>
  <c r="H1763" i="11"/>
  <c r="H1762" i="11" s="1"/>
  <c r="H1761" i="11" s="1"/>
  <c r="G1763" i="11"/>
  <c r="G1762" i="11" s="1"/>
  <c r="G1761" i="11" s="1"/>
  <c r="F1763" i="11"/>
  <c r="E1763" i="11"/>
  <c r="E1762" i="11" s="1"/>
  <c r="E1761" i="11" s="1"/>
  <c r="D1763" i="11"/>
  <c r="D1762" i="11" s="1"/>
  <c r="D1761" i="11" s="1"/>
  <c r="L1760" i="11"/>
  <c r="F1760" i="11"/>
  <c r="I1760" i="11" s="1"/>
  <c r="M1760" i="11" s="1"/>
  <c r="L1759" i="11"/>
  <c r="F1759" i="11"/>
  <c r="I1759" i="11" s="1"/>
  <c r="M1759" i="11" s="1"/>
  <c r="L1758" i="11"/>
  <c r="F1758" i="11"/>
  <c r="I1758" i="11" s="1"/>
  <c r="M1758" i="11" s="1"/>
  <c r="L1757" i="11"/>
  <c r="F1757" i="11"/>
  <c r="I1757" i="11" s="1"/>
  <c r="L1756" i="11"/>
  <c r="F1756" i="11"/>
  <c r="I1756" i="11" s="1"/>
  <c r="M1756" i="11" s="1"/>
  <c r="L1755" i="11"/>
  <c r="F1755" i="11"/>
  <c r="I1755" i="11" s="1"/>
  <c r="L1754" i="11"/>
  <c r="F1754" i="11"/>
  <c r="I1754" i="11" s="1"/>
  <c r="L1753" i="11"/>
  <c r="F1753" i="11"/>
  <c r="I1753" i="11" s="1"/>
  <c r="L1752" i="11"/>
  <c r="F1752" i="11"/>
  <c r="I1752" i="11" s="1"/>
  <c r="L1751" i="11"/>
  <c r="F1751" i="11"/>
  <c r="I1751" i="11" s="1"/>
  <c r="L1750" i="11"/>
  <c r="F1750" i="11"/>
  <c r="I1750" i="11" s="1"/>
  <c r="K1749" i="11"/>
  <c r="J1749" i="11"/>
  <c r="L1749" i="11" s="1"/>
  <c r="H1749" i="11"/>
  <c r="G1749" i="11"/>
  <c r="G1748" i="11" s="1"/>
  <c r="G1747" i="11" s="1"/>
  <c r="E1749" i="11"/>
  <c r="E1748" i="11" s="1"/>
  <c r="E1747" i="11" s="1"/>
  <c r="D1749" i="11"/>
  <c r="D1748" i="11" s="1"/>
  <c r="D1747" i="11" s="1"/>
  <c r="K1748" i="11"/>
  <c r="K1747" i="11" s="1"/>
  <c r="H1748" i="11"/>
  <c r="H1747" i="11" s="1"/>
  <c r="L1746" i="11"/>
  <c r="F1746" i="11"/>
  <c r="I1746" i="11" s="1"/>
  <c r="L1745" i="11"/>
  <c r="F1745" i="11"/>
  <c r="I1745" i="11" s="1"/>
  <c r="L1744" i="11"/>
  <c r="I1744" i="11"/>
  <c r="F1744" i="11"/>
  <c r="L1743" i="11"/>
  <c r="F1743" i="11"/>
  <c r="I1743" i="11" s="1"/>
  <c r="L1742" i="11"/>
  <c r="F1742" i="11"/>
  <c r="I1742" i="11" s="1"/>
  <c r="L1741" i="11"/>
  <c r="F1741" i="11"/>
  <c r="I1741" i="11" s="1"/>
  <c r="L1740" i="11"/>
  <c r="F1740" i="11"/>
  <c r="I1740" i="11" s="1"/>
  <c r="L1739" i="11"/>
  <c r="M1739" i="11" s="1"/>
  <c r="F1739" i="11"/>
  <c r="I1739" i="11" s="1"/>
  <c r="L1738" i="11"/>
  <c r="F1738" i="11"/>
  <c r="I1738" i="11" s="1"/>
  <c r="L1737" i="11"/>
  <c r="F1737" i="11"/>
  <c r="I1737" i="11" s="1"/>
  <c r="L1736" i="11"/>
  <c r="F1736" i="11"/>
  <c r="I1736" i="11" s="1"/>
  <c r="K1735" i="11"/>
  <c r="K1734" i="11" s="1"/>
  <c r="K1733" i="11" s="1"/>
  <c r="J1735" i="11"/>
  <c r="J1734" i="11" s="1"/>
  <c r="H1735" i="11"/>
  <c r="H1734" i="11" s="1"/>
  <c r="H1733" i="11" s="1"/>
  <c r="G1735" i="11"/>
  <c r="G1734" i="11" s="1"/>
  <c r="G1733" i="11" s="1"/>
  <c r="E1735" i="11"/>
  <c r="D1735" i="11"/>
  <c r="E1734" i="11"/>
  <c r="E1733" i="11" s="1"/>
  <c r="D1734" i="11"/>
  <c r="D1733" i="11" s="1"/>
  <c r="L1732" i="11"/>
  <c r="F1732" i="11"/>
  <c r="I1732" i="11" s="1"/>
  <c r="M1732" i="11" s="1"/>
  <c r="L1731" i="11"/>
  <c r="F1731" i="11"/>
  <c r="I1731" i="11" s="1"/>
  <c r="M1731" i="11" s="1"/>
  <c r="L1730" i="11"/>
  <c r="F1730" i="11"/>
  <c r="I1730" i="11" s="1"/>
  <c r="L1729" i="11"/>
  <c r="F1729" i="11"/>
  <c r="I1729" i="11" s="1"/>
  <c r="M1729" i="11" s="1"/>
  <c r="L1728" i="11"/>
  <c r="F1728" i="11"/>
  <c r="I1728" i="11" s="1"/>
  <c r="L1727" i="11"/>
  <c r="F1727" i="11"/>
  <c r="I1727" i="11" s="1"/>
  <c r="L1726" i="11"/>
  <c r="F1726" i="11"/>
  <c r="I1726" i="11" s="1"/>
  <c r="L1725" i="11"/>
  <c r="F1725" i="11"/>
  <c r="I1725" i="11" s="1"/>
  <c r="L1724" i="11"/>
  <c r="F1724" i="11"/>
  <c r="I1724" i="11" s="1"/>
  <c r="L1723" i="11"/>
  <c r="F1723" i="11"/>
  <c r="I1723" i="11" s="1"/>
  <c r="L1722" i="11"/>
  <c r="F1722" i="11"/>
  <c r="I1722" i="11" s="1"/>
  <c r="K1721" i="11"/>
  <c r="J1721" i="11"/>
  <c r="L1721" i="11" s="1"/>
  <c r="H1721" i="11"/>
  <c r="G1721" i="11"/>
  <c r="G1720" i="11" s="1"/>
  <c r="G1719" i="11" s="1"/>
  <c r="E1721" i="11"/>
  <c r="D1721" i="11"/>
  <c r="F1721" i="11" s="1"/>
  <c r="K1720" i="11"/>
  <c r="K1719" i="11" s="1"/>
  <c r="H1720" i="11"/>
  <c r="H1719" i="11" s="1"/>
  <c r="E1720" i="11"/>
  <c r="E1719" i="11" s="1"/>
  <c r="L1718" i="11"/>
  <c r="F1718" i="11"/>
  <c r="I1718" i="11" s="1"/>
  <c r="L1717" i="11"/>
  <c r="F1717" i="11"/>
  <c r="I1717" i="11" s="1"/>
  <c r="L1716" i="11"/>
  <c r="F1716" i="11"/>
  <c r="I1716" i="11" s="1"/>
  <c r="L1715" i="11"/>
  <c r="F1715" i="11"/>
  <c r="I1715" i="11" s="1"/>
  <c r="L1714" i="11"/>
  <c r="F1714" i="11"/>
  <c r="I1714" i="11" s="1"/>
  <c r="L1713" i="11"/>
  <c r="I1713" i="11"/>
  <c r="F1713" i="11"/>
  <c r="L1712" i="11"/>
  <c r="M1712" i="11" s="1"/>
  <c r="F1712" i="11"/>
  <c r="I1712" i="11" s="1"/>
  <c r="L1711" i="11"/>
  <c r="F1711" i="11"/>
  <c r="I1711" i="11" s="1"/>
  <c r="L1710" i="11"/>
  <c r="M1710" i="11" s="1"/>
  <c r="F1710" i="11"/>
  <c r="I1710" i="11" s="1"/>
  <c r="L1709" i="11"/>
  <c r="M1709" i="11" s="1"/>
  <c r="F1709" i="11"/>
  <c r="I1709" i="11" s="1"/>
  <c r="L1708" i="11"/>
  <c r="F1708" i="11"/>
  <c r="I1708" i="11" s="1"/>
  <c r="K1707" i="11"/>
  <c r="K1706" i="11" s="1"/>
  <c r="K1705" i="11" s="1"/>
  <c r="J1707" i="11"/>
  <c r="J1706" i="11" s="1"/>
  <c r="J1705" i="11" s="1"/>
  <c r="L1705" i="11" s="1"/>
  <c r="H1707" i="11"/>
  <c r="H1706" i="11" s="1"/>
  <c r="H1705" i="11" s="1"/>
  <c r="G1707" i="11"/>
  <c r="G1706" i="11" s="1"/>
  <c r="G1705" i="11" s="1"/>
  <c r="E1707" i="11"/>
  <c r="E1706" i="11" s="1"/>
  <c r="E1705" i="11" s="1"/>
  <c r="D1707" i="11"/>
  <c r="D1706" i="11"/>
  <c r="D1705" i="11" s="1"/>
  <c r="L1704" i="11"/>
  <c r="F1704" i="11"/>
  <c r="I1704" i="11" s="1"/>
  <c r="L1703" i="11"/>
  <c r="F1703" i="11"/>
  <c r="I1703" i="11" s="1"/>
  <c r="L1702" i="11"/>
  <c r="F1702" i="11"/>
  <c r="I1702" i="11" s="1"/>
  <c r="L1701" i="11"/>
  <c r="F1701" i="11"/>
  <c r="I1701" i="11" s="1"/>
  <c r="L1700" i="11"/>
  <c r="F1700" i="11"/>
  <c r="I1700" i="11" s="1"/>
  <c r="L1699" i="11"/>
  <c r="F1699" i="11"/>
  <c r="I1699" i="11" s="1"/>
  <c r="L1698" i="11"/>
  <c r="F1698" i="11"/>
  <c r="I1698" i="11" s="1"/>
  <c r="L1697" i="11"/>
  <c r="F1697" i="11"/>
  <c r="I1697" i="11" s="1"/>
  <c r="L1696" i="11"/>
  <c r="F1696" i="11"/>
  <c r="I1696" i="11" s="1"/>
  <c r="L1695" i="11"/>
  <c r="F1695" i="11"/>
  <c r="I1695" i="11" s="1"/>
  <c r="L1694" i="11"/>
  <c r="F1694" i="11"/>
  <c r="I1694" i="11" s="1"/>
  <c r="K1693" i="11"/>
  <c r="K1692" i="11" s="1"/>
  <c r="K1691" i="11" s="1"/>
  <c r="J1693" i="11"/>
  <c r="H1693" i="11"/>
  <c r="H1692" i="11" s="1"/>
  <c r="H1691" i="11" s="1"/>
  <c r="G1693" i="11"/>
  <c r="G1692" i="11" s="1"/>
  <c r="G1691" i="11" s="1"/>
  <c r="E1693" i="11"/>
  <c r="E1692" i="11" s="1"/>
  <c r="E1691" i="11" s="1"/>
  <c r="D1693" i="11"/>
  <c r="F1693" i="11" s="1"/>
  <c r="J1692" i="11"/>
  <c r="L1692" i="11" s="1"/>
  <c r="D1692" i="11"/>
  <c r="D1691" i="11"/>
  <c r="L1690" i="11"/>
  <c r="F1690" i="11"/>
  <c r="I1690" i="11" s="1"/>
  <c r="L1689" i="11"/>
  <c r="F1689" i="11"/>
  <c r="I1689" i="11" s="1"/>
  <c r="L1688" i="11"/>
  <c r="F1688" i="11"/>
  <c r="I1688" i="11" s="1"/>
  <c r="L1687" i="11"/>
  <c r="F1687" i="11"/>
  <c r="I1687" i="11" s="1"/>
  <c r="L1686" i="11"/>
  <c r="F1686" i="11"/>
  <c r="I1686" i="11" s="1"/>
  <c r="L1685" i="11"/>
  <c r="F1685" i="11"/>
  <c r="I1685" i="11" s="1"/>
  <c r="L1684" i="11"/>
  <c r="F1684" i="11"/>
  <c r="I1684" i="11" s="1"/>
  <c r="L1683" i="11"/>
  <c r="F1683" i="11"/>
  <c r="I1683" i="11" s="1"/>
  <c r="L1682" i="11"/>
  <c r="I1682" i="11"/>
  <c r="F1682" i="11"/>
  <c r="L1681" i="11"/>
  <c r="F1681" i="11"/>
  <c r="I1681" i="11" s="1"/>
  <c r="L1680" i="11"/>
  <c r="F1680" i="11"/>
  <c r="I1680" i="11" s="1"/>
  <c r="K1679" i="11"/>
  <c r="K1678" i="11" s="1"/>
  <c r="K1677" i="11" s="1"/>
  <c r="J1679" i="11"/>
  <c r="H1679" i="11"/>
  <c r="G1679" i="11"/>
  <c r="E1679" i="11"/>
  <c r="E1678" i="11" s="1"/>
  <c r="D1679" i="11"/>
  <c r="H1678" i="11"/>
  <c r="H1677" i="11" s="1"/>
  <c r="G1678" i="11"/>
  <c r="G1677" i="11" s="1"/>
  <c r="E1677" i="11"/>
  <c r="L1676" i="11"/>
  <c r="F1676" i="11"/>
  <c r="I1676" i="11" s="1"/>
  <c r="L1675" i="11"/>
  <c r="F1675" i="11"/>
  <c r="I1675" i="11" s="1"/>
  <c r="L1674" i="11"/>
  <c r="F1674" i="11"/>
  <c r="I1674" i="11" s="1"/>
  <c r="L1673" i="11"/>
  <c r="F1673" i="11"/>
  <c r="I1673" i="11" s="1"/>
  <c r="L1672" i="11"/>
  <c r="F1672" i="11"/>
  <c r="I1672" i="11" s="1"/>
  <c r="L1671" i="11"/>
  <c r="F1671" i="11"/>
  <c r="I1671" i="11" s="1"/>
  <c r="L1670" i="11"/>
  <c r="F1670" i="11"/>
  <c r="I1670" i="11" s="1"/>
  <c r="L1669" i="11"/>
  <c r="F1669" i="11"/>
  <c r="I1669" i="11" s="1"/>
  <c r="L1668" i="11"/>
  <c r="F1668" i="11"/>
  <c r="I1668" i="11" s="1"/>
  <c r="L1667" i="11"/>
  <c r="F1667" i="11"/>
  <c r="I1667" i="11" s="1"/>
  <c r="L1666" i="11"/>
  <c r="F1666" i="11"/>
  <c r="I1666" i="11" s="1"/>
  <c r="K1665" i="11"/>
  <c r="K1664" i="11" s="1"/>
  <c r="K1663" i="11" s="1"/>
  <c r="J1665" i="11"/>
  <c r="H1665" i="11"/>
  <c r="H1664" i="11" s="1"/>
  <c r="H1663" i="11" s="1"/>
  <c r="G1665" i="11"/>
  <c r="G1664" i="11" s="1"/>
  <c r="G1663" i="11" s="1"/>
  <c r="E1665" i="11"/>
  <c r="D1665" i="11"/>
  <c r="D1664" i="11" s="1"/>
  <c r="D1663" i="11" s="1"/>
  <c r="L1662" i="11"/>
  <c r="F1662" i="11"/>
  <c r="I1662" i="11" s="1"/>
  <c r="L1661" i="11"/>
  <c r="F1661" i="11"/>
  <c r="I1661" i="11" s="1"/>
  <c r="L1660" i="11"/>
  <c r="M1660" i="11" s="1"/>
  <c r="F1660" i="11"/>
  <c r="I1660" i="11" s="1"/>
  <c r="L1659" i="11"/>
  <c r="F1659" i="11"/>
  <c r="I1659" i="11" s="1"/>
  <c r="L1658" i="11"/>
  <c r="F1658" i="11"/>
  <c r="I1658" i="11" s="1"/>
  <c r="L1657" i="11"/>
  <c r="F1657" i="11"/>
  <c r="I1657" i="11" s="1"/>
  <c r="L1656" i="11"/>
  <c r="F1656" i="11"/>
  <c r="I1656" i="11" s="1"/>
  <c r="L1655" i="11"/>
  <c r="F1655" i="11"/>
  <c r="I1655" i="11" s="1"/>
  <c r="L1654" i="11"/>
  <c r="F1654" i="11"/>
  <c r="I1654" i="11" s="1"/>
  <c r="L1653" i="11"/>
  <c r="F1653" i="11"/>
  <c r="I1653" i="11" s="1"/>
  <c r="L1652" i="11"/>
  <c r="F1652" i="11"/>
  <c r="I1652" i="11" s="1"/>
  <c r="K1651" i="11"/>
  <c r="J1651" i="11"/>
  <c r="J1650" i="11" s="1"/>
  <c r="H1651" i="11"/>
  <c r="H1650" i="11" s="1"/>
  <c r="H1649" i="11" s="1"/>
  <c r="G1651" i="11"/>
  <c r="G1650" i="11" s="1"/>
  <c r="G1649" i="11" s="1"/>
  <c r="E1651" i="11"/>
  <c r="D1651" i="11"/>
  <c r="F1651" i="11" s="1"/>
  <c r="E1650" i="11"/>
  <c r="E1649" i="11" s="1"/>
  <c r="L1648" i="11"/>
  <c r="F1648" i="11"/>
  <c r="I1648" i="11" s="1"/>
  <c r="M1648" i="11" s="1"/>
  <c r="L1647" i="11"/>
  <c r="F1647" i="11"/>
  <c r="I1647" i="11" s="1"/>
  <c r="M1647" i="11" s="1"/>
  <c r="L1646" i="11"/>
  <c r="F1646" i="11"/>
  <c r="I1646" i="11" s="1"/>
  <c r="L1645" i="11"/>
  <c r="F1645" i="11"/>
  <c r="I1645" i="11" s="1"/>
  <c r="M1645" i="11" s="1"/>
  <c r="L1644" i="11"/>
  <c r="F1644" i="11"/>
  <c r="I1644" i="11" s="1"/>
  <c r="M1644" i="11" s="1"/>
  <c r="L1643" i="11"/>
  <c r="F1643" i="11"/>
  <c r="I1643" i="11" s="1"/>
  <c r="M1643" i="11" s="1"/>
  <c r="L1642" i="11"/>
  <c r="F1642" i="11"/>
  <c r="I1642" i="11" s="1"/>
  <c r="M1642" i="11" s="1"/>
  <c r="L1641" i="11"/>
  <c r="F1641" i="11"/>
  <c r="I1641" i="11" s="1"/>
  <c r="M1641" i="11" s="1"/>
  <c r="L1640" i="11"/>
  <c r="F1640" i="11"/>
  <c r="I1640" i="11" s="1"/>
  <c r="M1640" i="11" s="1"/>
  <c r="L1639" i="11"/>
  <c r="F1639" i="11"/>
  <c r="I1639" i="11" s="1"/>
  <c r="M1639" i="11" s="1"/>
  <c r="L1638" i="11"/>
  <c r="F1638" i="11"/>
  <c r="I1638" i="11" s="1"/>
  <c r="M1638" i="11" s="1"/>
  <c r="K1637" i="11"/>
  <c r="K1636" i="11" s="1"/>
  <c r="K1635" i="11" s="1"/>
  <c r="J1637" i="11"/>
  <c r="L1637" i="11" s="1"/>
  <c r="H1637" i="11"/>
  <c r="H1636" i="11" s="1"/>
  <c r="H1635" i="11" s="1"/>
  <c r="G1637" i="11"/>
  <c r="G1636" i="11" s="1"/>
  <c r="G1635" i="11" s="1"/>
  <c r="E1637" i="11"/>
  <c r="D1637" i="11"/>
  <c r="D1636" i="11" s="1"/>
  <c r="D1635" i="11" s="1"/>
  <c r="L1634" i="11"/>
  <c r="F1634" i="11"/>
  <c r="I1634" i="11" s="1"/>
  <c r="L1633" i="11"/>
  <c r="F1633" i="11"/>
  <c r="I1633" i="11" s="1"/>
  <c r="L1632" i="11"/>
  <c r="F1632" i="11"/>
  <c r="I1632" i="11" s="1"/>
  <c r="L1631" i="11"/>
  <c r="F1631" i="11"/>
  <c r="I1631" i="11" s="1"/>
  <c r="L1630" i="11"/>
  <c r="F1630" i="11"/>
  <c r="I1630" i="11" s="1"/>
  <c r="L1629" i="11"/>
  <c r="F1629" i="11"/>
  <c r="I1629" i="11" s="1"/>
  <c r="L1628" i="11"/>
  <c r="I1628" i="11"/>
  <c r="F1628" i="11"/>
  <c r="L1627" i="11"/>
  <c r="M1627" i="11" s="1"/>
  <c r="F1627" i="11"/>
  <c r="I1627" i="11" s="1"/>
  <c r="L1626" i="11"/>
  <c r="F1626" i="11"/>
  <c r="I1626" i="11" s="1"/>
  <c r="L1625" i="11"/>
  <c r="F1625" i="11"/>
  <c r="I1625" i="11" s="1"/>
  <c r="L1624" i="11"/>
  <c r="F1624" i="11"/>
  <c r="I1624" i="11" s="1"/>
  <c r="K1623" i="11"/>
  <c r="L1623" i="11" s="1"/>
  <c r="J1623" i="11"/>
  <c r="J1622" i="11" s="1"/>
  <c r="H1623" i="11"/>
  <c r="H1622" i="11" s="1"/>
  <c r="H1621" i="11" s="1"/>
  <c r="G1623" i="11"/>
  <c r="G1622" i="11" s="1"/>
  <c r="G1621" i="11" s="1"/>
  <c r="E1623" i="11"/>
  <c r="E1622" i="11" s="1"/>
  <c r="E1621" i="11" s="1"/>
  <c r="D1623" i="11"/>
  <c r="L1620" i="11"/>
  <c r="F1620" i="11"/>
  <c r="I1620" i="11" s="1"/>
  <c r="L1619" i="11"/>
  <c r="F1619" i="11"/>
  <c r="I1619" i="11" s="1"/>
  <c r="K1618" i="11"/>
  <c r="L1618" i="11" s="1"/>
  <c r="F1618" i="11"/>
  <c r="I1618" i="11" s="1"/>
  <c r="L1617" i="11"/>
  <c r="F1617" i="11"/>
  <c r="I1617" i="11" s="1"/>
  <c r="L1616" i="11"/>
  <c r="M1616" i="11" s="1"/>
  <c r="F1616" i="11"/>
  <c r="I1616" i="11" s="1"/>
  <c r="L1615" i="11"/>
  <c r="F1615" i="11"/>
  <c r="I1615" i="11" s="1"/>
  <c r="L1614" i="11"/>
  <c r="F1614" i="11"/>
  <c r="I1614" i="11" s="1"/>
  <c r="L1613" i="11"/>
  <c r="F1613" i="11"/>
  <c r="I1613" i="11" s="1"/>
  <c r="L1612" i="11"/>
  <c r="F1612" i="11"/>
  <c r="I1612" i="11" s="1"/>
  <c r="L1611" i="11"/>
  <c r="M1611" i="11" s="1"/>
  <c r="F1611" i="11"/>
  <c r="I1611" i="11" s="1"/>
  <c r="L1610" i="11"/>
  <c r="F1610" i="11"/>
  <c r="I1610" i="11" s="1"/>
  <c r="K1609" i="11"/>
  <c r="K1608" i="11" s="1"/>
  <c r="K1607" i="11" s="1"/>
  <c r="J1609" i="11"/>
  <c r="H1609" i="11"/>
  <c r="H1608" i="11" s="1"/>
  <c r="H1607" i="11" s="1"/>
  <c r="G1609" i="11"/>
  <c r="G1608" i="11" s="1"/>
  <c r="G1607" i="11" s="1"/>
  <c r="E1609" i="11"/>
  <c r="E1608" i="11" s="1"/>
  <c r="E1607" i="11" s="1"/>
  <c r="D1609" i="11"/>
  <c r="D1608" i="11" s="1"/>
  <c r="D1607" i="11" s="1"/>
  <c r="L1605" i="11"/>
  <c r="F1605" i="11"/>
  <c r="I1605" i="11" s="1"/>
  <c r="L1604" i="11"/>
  <c r="F1604" i="11"/>
  <c r="I1604" i="11" s="1"/>
  <c r="L1603" i="11"/>
  <c r="I1603" i="11"/>
  <c r="F1603" i="11"/>
  <c r="L1602" i="11"/>
  <c r="F1602" i="11"/>
  <c r="I1602" i="11" s="1"/>
  <c r="L1601" i="11"/>
  <c r="F1601" i="11"/>
  <c r="I1601" i="11" s="1"/>
  <c r="L1600" i="11"/>
  <c r="F1600" i="11"/>
  <c r="I1600" i="11" s="1"/>
  <c r="L1599" i="11"/>
  <c r="F1599" i="11"/>
  <c r="I1599" i="11" s="1"/>
  <c r="L1598" i="11"/>
  <c r="F1598" i="11"/>
  <c r="I1598" i="11" s="1"/>
  <c r="L1597" i="11"/>
  <c r="I1597" i="11"/>
  <c r="F1597" i="11"/>
  <c r="L1596" i="11"/>
  <c r="F1596" i="11"/>
  <c r="I1596" i="11" s="1"/>
  <c r="L1595" i="11"/>
  <c r="F1595" i="11"/>
  <c r="I1595" i="11" s="1"/>
  <c r="K1594" i="11"/>
  <c r="K1593" i="11" s="1"/>
  <c r="K1592" i="11" s="1"/>
  <c r="J1594" i="11"/>
  <c r="H1594" i="11"/>
  <c r="H1593" i="11" s="1"/>
  <c r="H1592" i="11" s="1"/>
  <c r="G1594" i="11"/>
  <c r="G1593" i="11" s="1"/>
  <c r="G1592" i="11" s="1"/>
  <c r="E1594" i="11"/>
  <c r="E1593" i="11" s="1"/>
  <c r="E1592" i="11" s="1"/>
  <c r="D1594" i="11"/>
  <c r="D1593" i="11" s="1"/>
  <c r="D1592" i="11" s="1"/>
  <c r="L1591" i="11"/>
  <c r="M1591" i="11" s="1"/>
  <c r="F1591" i="11"/>
  <c r="I1591" i="11" s="1"/>
  <c r="L1590" i="11"/>
  <c r="F1590" i="11"/>
  <c r="I1590" i="11" s="1"/>
  <c r="L1589" i="11"/>
  <c r="F1589" i="11"/>
  <c r="I1589" i="11" s="1"/>
  <c r="L1588" i="11"/>
  <c r="F1588" i="11"/>
  <c r="I1588" i="11" s="1"/>
  <c r="L1587" i="11"/>
  <c r="F1587" i="11"/>
  <c r="I1587" i="11" s="1"/>
  <c r="L1586" i="11"/>
  <c r="F1586" i="11"/>
  <c r="I1586" i="11" s="1"/>
  <c r="L1585" i="11"/>
  <c r="F1585" i="11"/>
  <c r="I1585" i="11" s="1"/>
  <c r="L1584" i="11"/>
  <c r="F1584" i="11"/>
  <c r="I1584" i="11" s="1"/>
  <c r="L1583" i="11"/>
  <c r="F1583" i="11"/>
  <c r="I1583" i="11" s="1"/>
  <c r="L1582" i="11"/>
  <c r="F1582" i="11"/>
  <c r="I1582" i="11" s="1"/>
  <c r="L1581" i="11"/>
  <c r="F1581" i="11"/>
  <c r="I1581" i="11" s="1"/>
  <c r="K1580" i="11"/>
  <c r="K1579" i="11" s="1"/>
  <c r="K1578" i="11" s="1"/>
  <c r="J1580" i="11"/>
  <c r="H1580" i="11"/>
  <c r="H1579" i="11" s="1"/>
  <c r="H1578" i="11" s="1"/>
  <c r="G1580" i="11"/>
  <c r="G1579" i="11" s="1"/>
  <c r="G1578" i="11" s="1"/>
  <c r="E1580" i="11"/>
  <c r="D1580" i="11"/>
  <c r="D1579" i="11" s="1"/>
  <c r="D1578" i="11" s="1"/>
  <c r="L1577" i="11"/>
  <c r="F1577" i="11"/>
  <c r="I1577" i="11" s="1"/>
  <c r="L1576" i="11"/>
  <c r="F1576" i="11"/>
  <c r="I1576" i="11" s="1"/>
  <c r="L1575" i="11"/>
  <c r="F1575" i="11"/>
  <c r="I1575" i="11" s="1"/>
  <c r="L1574" i="11"/>
  <c r="F1574" i="11"/>
  <c r="I1574" i="11" s="1"/>
  <c r="L1573" i="11"/>
  <c r="F1573" i="11"/>
  <c r="I1573" i="11" s="1"/>
  <c r="L1572" i="11"/>
  <c r="F1572" i="11"/>
  <c r="I1572" i="11" s="1"/>
  <c r="L1571" i="11"/>
  <c r="F1571" i="11"/>
  <c r="I1571" i="11" s="1"/>
  <c r="L1570" i="11"/>
  <c r="F1570" i="11"/>
  <c r="I1570" i="11" s="1"/>
  <c r="L1569" i="11"/>
  <c r="F1569" i="11"/>
  <c r="I1569" i="11" s="1"/>
  <c r="L1568" i="11"/>
  <c r="F1568" i="11"/>
  <c r="I1568" i="11" s="1"/>
  <c r="L1567" i="11"/>
  <c r="F1567" i="11"/>
  <c r="I1567" i="11" s="1"/>
  <c r="K1566" i="11"/>
  <c r="J1566" i="11"/>
  <c r="J1565" i="11" s="1"/>
  <c r="H1566" i="11"/>
  <c r="H1565" i="11" s="1"/>
  <c r="H1564" i="11" s="1"/>
  <c r="G1566" i="11"/>
  <c r="G1565" i="11" s="1"/>
  <c r="G1564" i="11" s="1"/>
  <c r="E1566" i="11"/>
  <c r="E1565" i="11" s="1"/>
  <c r="E1564" i="11" s="1"/>
  <c r="D1566" i="11"/>
  <c r="L1561" i="11"/>
  <c r="F1561" i="11"/>
  <c r="I1561" i="11" s="1"/>
  <c r="L1560" i="11"/>
  <c r="F1560" i="11"/>
  <c r="I1560" i="11" s="1"/>
  <c r="L1559" i="11"/>
  <c r="F1559" i="11"/>
  <c r="I1559" i="11" s="1"/>
  <c r="L1558" i="11"/>
  <c r="F1558" i="11"/>
  <c r="I1558" i="11" s="1"/>
  <c r="L1557" i="11"/>
  <c r="F1557" i="11"/>
  <c r="I1557" i="11" s="1"/>
  <c r="L1556" i="11"/>
  <c r="F1556" i="11"/>
  <c r="I1556" i="11" s="1"/>
  <c r="L1555" i="11"/>
  <c r="F1555" i="11"/>
  <c r="I1555" i="11" s="1"/>
  <c r="L1554" i="11"/>
  <c r="F1554" i="11"/>
  <c r="I1554" i="11" s="1"/>
  <c r="L1553" i="11"/>
  <c r="F1553" i="11"/>
  <c r="I1553" i="11" s="1"/>
  <c r="L1552" i="11"/>
  <c r="F1552" i="11"/>
  <c r="I1552" i="11" s="1"/>
  <c r="L1551" i="11"/>
  <c r="F1551" i="11"/>
  <c r="I1551" i="11" s="1"/>
  <c r="K1550" i="11"/>
  <c r="J1550" i="11"/>
  <c r="H1550" i="11"/>
  <c r="H1549" i="11" s="1"/>
  <c r="H1548" i="11" s="1"/>
  <c r="G1550" i="11"/>
  <c r="G1549" i="11" s="1"/>
  <c r="G1548" i="11" s="1"/>
  <c r="E1550" i="11"/>
  <c r="D1550" i="11"/>
  <c r="D1549" i="11" s="1"/>
  <c r="D1548" i="11" s="1"/>
  <c r="K1549" i="11"/>
  <c r="K1548" i="11" s="1"/>
  <c r="L1547" i="11"/>
  <c r="F1547" i="11"/>
  <c r="I1547" i="11" s="1"/>
  <c r="L1546" i="11"/>
  <c r="I1546" i="11"/>
  <c r="F1546" i="11"/>
  <c r="L1545" i="11"/>
  <c r="F1545" i="11"/>
  <c r="I1545" i="11" s="1"/>
  <c r="L1544" i="11"/>
  <c r="F1544" i="11"/>
  <c r="I1544" i="11" s="1"/>
  <c r="L1543" i="11"/>
  <c r="F1543" i="11"/>
  <c r="I1543" i="11" s="1"/>
  <c r="L1542" i="11"/>
  <c r="F1542" i="11"/>
  <c r="I1542" i="11" s="1"/>
  <c r="L1541" i="11"/>
  <c r="F1541" i="11"/>
  <c r="I1541" i="11" s="1"/>
  <c r="L1540" i="11"/>
  <c r="F1540" i="11"/>
  <c r="I1540" i="11" s="1"/>
  <c r="L1539" i="11"/>
  <c r="F1539" i="11"/>
  <c r="I1539" i="11" s="1"/>
  <c r="L1538" i="11"/>
  <c r="I1538" i="11"/>
  <c r="F1538" i="11"/>
  <c r="L1537" i="11"/>
  <c r="F1537" i="11"/>
  <c r="I1537" i="11" s="1"/>
  <c r="K1536" i="11"/>
  <c r="L1536" i="11" s="1"/>
  <c r="J1536" i="11"/>
  <c r="J1535" i="11" s="1"/>
  <c r="H1536" i="11"/>
  <c r="H1535" i="11" s="1"/>
  <c r="H1534" i="11" s="1"/>
  <c r="G1536" i="11"/>
  <c r="G1535" i="11" s="1"/>
  <c r="G1534" i="11" s="1"/>
  <c r="E1536" i="11"/>
  <c r="E1535" i="11" s="1"/>
  <c r="E1534" i="11" s="1"/>
  <c r="D1536" i="11"/>
  <c r="L1533" i="11"/>
  <c r="F1533" i="11"/>
  <c r="I1533" i="11" s="1"/>
  <c r="L1532" i="11"/>
  <c r="F1532" i="11"/>
  <c r="I1532" i="11" s="1"/>
  <c r="L1531" i="11"/>
  <c r="F1531" i="11"/>
  <c r="I1531" i="11" s="1"/>
  <c r="L1530" i="11"/>
  <c r="F1530" i="11"/>
  <c r="I1530" i="11" s="1"/>
  <c r="L1529" i="11"/>
  <c r="F1529" i="11"/>
  <c r="I1529" i="11" s="1"/>
  <c r="L1528" i="11"/>
  <c r="F1528" i="11"/>
  <c r="I1528" i="11" s="1"/>
  <c r="L1527" i="11"/>
  <c r="F1527" i="11"/>
  <c r="I1527" i="11" s="1"/>
  <c r="L1526" i="11"/>
  <c r="F1526" i="11"/>
  <c r="I1526" i="11" s="1"/>
  <c r="M1526" i="11" s="1"/>
  <c r="L1525" i="11"/>
  <c r="F1525" i="11"/>
  <c r="I1525" i="11" s="1"/>
  <c r="L1524" i="11"/>
  <c r="F1524" i="11"/>
  <c r="I1524" i="11" s="1"/>
  <c r="L1523" i="11"/>
  <c r="F1523" i="11"/>
  <c r="I1523" i="11" s="1"/>
  <c r="K1522" i="11"/>
  <c r="J1522" i="11"/>
  <c r="L1522" i="11" s="1"/>
  <c r="H1522" i="11"/>
  <c r="H1521" i="11" s="1"/>
  <c r="H1520" i="11" s="1"/>
  <c r="H1519" i="11" s="1"/>
  <c r="G1522" i="11"/>
  <c r="G1521" i="11" s="1"/>
  <c r="G1520" i="11" s="1"/>
  <c r="E1522" i="11"/>
  <c r="D1522" i="11"/>
  <c r="D1521" i="11" s="1"/>
  <c r="D1520" i="11" s="1"/>
  <c r="K1521" i="11"/>
  <c r="K1520" i="11" s="1"/>
  <c r="L1518" i="11"/>
  <c r="F1518" i="11"/>
  <c r="I1518" i="11" s="1"/>
  <c r="L1517" i="11"/>
  <c r="F1517" i="11"/>
  <c r="I1517" i="11" s="1"/>
  <c r="L1516" i="11"/>
  <c r="F1516" i="11"/>
  <c r="I1516" i="11" s="1"/>
  <c r="L1515" i="11"/>
  <c r="F1515" i="11"/>
  <c r="I1515" i="11" s="1"/>
  <c r="L1514" i="11"/>
  <c r="F1514" i="11"/>
  <c r="I1514" i="11" s="1"/>
  <c r="L1513" i="11"/>
  <c r="F1513" i="11"/>
  <c r="I1513" i="11" s="1"/>
  <c r="L1512" i="11"/>
  <c r="F1512" i="11"/>
  <c r="I1512" i="11" s="1"/>
  <c r="L1511" i="11"/>
  <c r="F1511" i="11"/>
  <c r="I1511" i="11" s="1"/>
  <c r="L1510" i="11"/>
  <c r="F1510" i="11"/>
  <c r="I1510" i="11" s="1"/>
  <c r="L1509" i="11"/>
  <c r="F1509" i="11"/>
  <c r="I1509" i="11" s="1"/>
  <c r="L1508" i="11"/>
  <c r="F1508" i="11"/>
  <c r="I1508" i="11" s="1"/>
  <c r="K1507" i="11"/>
  <c r="K1506" i="11" s="1"/>
  <c r="K1505" i="11" s="1"/>
  <c r="J1507" i="11"/>
  <c r="H1507" i="11"/>
  <c r="H1506" i="11" s="1"/>
  <c r="H1505" i="11" s="1"/>
  <c r="G1507" i="11"/>
  <c r="G1506" i="11" s="1"/>
  <c r="G1505" i="11" s="1"/>
  <c r="E1507" i="11"/>
  <c r="D1507" i="11"/>
  <c r="D1506" i="11" s="1"/>
  <c r="D1505" i="11" s="1"/>
  <c r="L1504" i="11"/>
  <c r="F1504" i="11"/>
  <c r="I1504" i="11" s="1"/>
  <c r="L1503" i="11"/>
  <c r="I1503" i="11"/>
  <c r="F1503" i="11"/>
  <c r="L1502" i="11"/>
  <c r="F1502" i="11"/>
  <c r="I1502" i="11" s="1"/>
  <c r="L1501" i="11"/>
  <c r="F1501" i="11"/>
  <c r="I1501" i="11" s="1"/>
  <c r="L1500" i="11"/>
  <c r="F1500" i="11"/>
  <c r="I1500" i="11" s="1"/>
  <c r="L1499" i="11"/>
  <c r="F1499" i="11"/>
  <c r="I1499" i="11" s="1"/>
  <c r="L1498" i="11"/>
  <c r="F1498" i="11"/>
  <c r="I1498" i="11" s="1"/>
  <c r="L1497" i="11"/>
  <c r="F1497" i="11"/>
  <c r="I1497" i="11" s="1"/>
  <c r="L1496" i="11"/>
  <c r="F1496" i="11"/>
  <c r="I1496" i="11" s="1"/>
  <c r="L1495" i="11"/>
  <c r="I1495" i="11"/>
  <c r="F1495" i="11"/>
  <c r="L1494" i="11"/>
  <c r="F1494" i="11"/>
  <c r="I1494" i="11" s="1"/>
  <c r="K1493" i="11"/>
  <c r="J1493" i="11"/>
  <c r="J1492" i="11" s="1"/>
  <c r="H1493" i="11"/>
  <c r="H1492" i="11" s="1"/>
  <c r="H1491" i="11" s="1"/>
  <c r="G1493" i="11"/>
  <c r="G1492" i="11" s="1"/>
  <c r="G1491" i="11" s="1"/>
  <c r="E1493" i="11"/>
  <c r="E1492" i="11" s="1"/>
  <c r="E1491" i="11" s="1"/>
  <c r="D1493" i="11"/>
  <c r="L1490" i="11"/>
  <c r="F1490" i="11"/>
  <c r="I1490" i="11" s="1"/>
  <c r="L1489" i="11"/>
  <c r="F1489" i="11"/>
  <c r="I1489" i="11" s="1"/>
  <c r="M1489" i="11" s="1"/>
  <c r="L1488" i="11"/>
  <c r="E1488" i="11"/>
  <c r="L1487" i="11"/>
  <c r="F1487" i="11"/>
  <c r="I1487" i="11" s="1"/>
  <c r="L1486" i="11"/>
  <c r="F1486" i="11"/>
  <c r="I1486" i="11" s="1"/>
  <c r="L1485" i="11"/>
  <c r="F1485" i="11"/>
  <c r="I1485" i="11" s="1"/>
  <c r="L1484" i="11"/>
  <c r="F1484" i="11"/>
  <c r="I1484" i="11" s="1"/>
  <c r="L1483" i="11"/>
  <c r="F1483" i="11"/>
  <c r="I1483" i="11" s="1"/>
  <c r="L1482" i="11"/>
  <c r="F1482" i="11"/>
  <c r="I1482" i="11" s="1"/>
  <c r="L1481" i="11"/>
  <c r="F1481" i="11"/>
  <c r="I1481" i="11" s="1"/>
  <c r="L1480" i="11"/>
  <c r="F1480" i="11"/>
  <c r="I1480" i="11" s="1"/>
  <c r="K1479" i="11"/>
  <c r="K1478" i="11" s="1"/>
  <c r="K1477" i="11" s="1"/>
  <c r="J1479" i="11"/>
  <c r="H1479" i="11"/>
  <c r="H1478" i="11" s="1"/>
  <c r="H1477" i="11" s="1"/>
  <c r="G1479" i="11"/>
  <c r="G1478" i="11" s="1"/>
  <c r="G1477" i="11" s="1"/>
  <c r="D1479" i="11"/>
  <c r="D1478" i="11"/>
  <c r="D1477" i="11" s="1"/>
  <c r="L1475" i="11"/>
  <c r="F1475" i="11"/>
  <c r="I1475" i="11" s="1"/>
  <c r="L1474" i="11"/>
  <c r="F1474" i="11"/>
  <c r="I1474" i="11" s="1"/>
  <c r="L1473" i="11"/>
  <c r="I1473" i="11"/>
  <c r="F1473" i="11"/>
  <c r="L1472" i="11"/>
  <c r="F1472" i="11"/>
  <c r="I1472" i="11" s="1"/>
  <c r="L1471" i="11"/>
  <c r="F1471" i="11"/>
  <c r="I1471" i="11" s="1"/>
  <c r="L1470" i="11"/>
  <c r="F1470" i="11"/>
  <c r="I1470" i="11" s="1"/>
  <c r="L1469" i="11"/>
  <c r="F1469" i="11"/>
  <c r="I1469" i="11" s="1"/>
  <c r="L1468" i="11"/>
  <c r="F1468" i="11"/>
  <c r="I1468" i="11" s="1"/>
  <c r="L1467" i="11"/>
  <c r="F1467" i="11"/>
  <c r="I1467" i="11" s="1"/>
  <c r="L1466" i="11"/>
  <c r="F1466" i="11"/>
  <c r="I1466" i="11" s="1"/>
  <c r="L1465" i="11"/>
  <c r="F1465" i="11"/>
  <c r="I1465" i="11" s="1"/>
  <c r="K1464" i="11"/>
  <c r="K1463" i="11" s="1"/>
  <c r="K1462" i="11" s="1"/>
  <c r="J1464" i="11"/>
  <c r="H1464" i="11"/>
  <c r="G1464" i="11"/>
  <c r="G1463" i="11" s="1"/>
  <c r="G1462" i="11" s="1"/>
  <c r="E1464" i="11"/>
  <c r="E1463" i="11" s="1"/>
  <c r="E1462" i="11" s="1"/>
  <c r="D1464" i="11"/>
  <c r="H1463" i="11"/>
  <c r="H1462" i="11" s="1"/>
  <c r="L1461" i="11"/>
  <c r="F1461" i="11"/>
  <c r="I1461" i="11" s="1"/>
  <c r="L1460" i="11"/>
  <c r="F1460" i="11"/>
  <c r="I1460" i="11" s="1"/>
  <c r="L1459" i="11"/>
  <c r="F1459" i="11"/>
  <c r="I1459" i="11" s="1"/>
  <c r="L1458" i="11"/>
  <c r="F1458" i="11"/>
  <c r="I1458" i="11" s="1"/>
  <c r="M1458" i="11" s="1"/>
  <c r="L1457" i="11"/>
  <c r="F1457" i="11"/>
  <c r="I1457" i="11" s="1"/>
  <c r="L1456" i="11"/>
  <c r="F1456" i="11"/>
  <c r="I1456" i="11" s="1"/>
  <c r="L1455" i="11"/>
  <c r="F1455" i="11"/>
  <c r="I1455" i="11" s="1"/>
  <c r="L1454" i="11"/>
  <c r="F1454" i="11"/>
  <c r="I1454" i="11" s="1"/>
  <c r="L1453" i="11"/>
  <c r="F1453" i="11"/>
  <c r="I1453" i="11" s="1"/>
  <c r="L1452" i="11"/>
  <c r="F1452" i="11"/>
  <c r="I1452" i="11" s="1"/>
  <c r="L1451" i="11"/>
  <c r="F1451" i="11"/>
  <c r="I1451" i="11" s="1"/>
  <c r="K1450" i="11"/>
  <c r="K1449" i="11" s="1"/>
  <c r="K1448" i="11" s="1"/>
  <c r="J1450" i="11"/>
  <c r="J1449" i="11" s="1"/>
  <c r="H1450" i="11"/>
  <c r="H1449" i="11" s="1"/>
  <c r="H1448" i="11" s="1"/>
  <c r="H1447" i="11" s="1"/>
  <c r="G1450" i="11"/>
  <c r="G1449" i="11" s="1"/>
  <c r="G1448" i="11" s="1"/>
  <c r="E1450" i="11"/>
  <c r="E1449" i="11" s="1"/>
  <c r="D1450" i="11"/>
  <c r="E1448" i="11"/>
  <c r="L1446" i="11"/>
  <c r="F1446" i="11"/>
  <c r="I1446" i="11" s="1"/>
  <c r="L1445" i="11"/>
  <c r="F1445" i="11"/>
  <c r="I1445" i="11" s="1"/>
  <c r="L1444" i="11"/>
  <c r="F1444" i="11"/>
  <c r="I1444" i="11" s="1"/>
  <c r="L1443" i="11"/>
  <c r="F1443" i="11"/>
  <c r="I1443" i="11" s="1"/>
  <c r="L1442" i="11"/>
  <c r="F1442" i="11"/>
  <c r="I1442" i="11" s="1"/>
  <c r="L1441" i="11"/>
  <c r="F1441" i="11"/>
  <c r="I1441" i="11" s="1"/>
  <c r="L1440" i="11"/>
  <c r="F1440" i="11"/>
  <c r="I1440" i="11" s="1"/>
  <c r="L1439" i="11"/>
  <c r="M1439" i="11" s="1"/>
  <c r="F1439" i="11"/>
  <c r="I1439" i="11" s="1"/>
  <c r="L1438" i="11"/>
  <c r="F1438" i="11"/>
  <c r="I1438" i="11" s="1"/>
  <c r="L1437" i="11"/>
  <c r="F1437" i="11"/>
  <c r="I1437" i="11" s="1"/>
  <c r="L1436" i="11"/>
  <c r="F1436" i="11"/>
  <c r="I1436" i="11" s="1"/>
  <c r="K1435" i="11"/>
  <c r="J1435" i="11"/>
  <c r="H1435" i="11"/>
  <c r="H1434" i="11" s="1"/>
  <c r="H1433" i="11" s="1"/>
  <c r="G1435" i="11"/>
  <c r="G1434" i="11" s="1"/>
  <c r="G1433" i="11" s="1"/>
  <c r="E1435" i="11"/>
  <c r="E1434" i="11" s="1"/>
  <c r="E1433" i="11" s="1"/>
  <c r="D1435" i="11"/>
  <c r="K1434" i="11"/>
  <c r="K1433" i="11" s="1"/>
  <c r="L1432" i="11"/>
  <c r="F1432" i="11"/>
  <c r="I1432" i="11" s="1"/>
  <c r="L1431" i="11"/>
  <c r="F1431" i="11"/>
  <c r="I1431" i="11" s="1"/>
  <c r="L1430" i="11"/>
  <c r="F1430" i="11"/>
  <c r="I1430" i="11" s="1"/>
  <c r="L1429" i="11"/>
  <c r="F1429" i="11"/>
  <c r="I1429" i="11" s="1"/>
  <c r="L1428" i="11"/>
  <c r="I1428" i="11"/>
  <c r="F1428" i="11"/>
  <c r="L1427" i="11"/>
  <c r="F1427" i="11"/>
  <c r="I1427" i="11" s="1"/>
  <c r="L1426" i="11"/>
  <c r="F1426" i="11"/>
  <c r="I1426" i="11" s="1"/>
  <c r="L1425" i="11"/>
  <c r="F1425" i="11"/>
  <c r="I1425" i="11" s="1"/>
  <c r="L1424" i="11"/>
  <c r="F1424" i="11"/>
  <c r="I1424" i="11" s="1"/>
  <c r="L1423" i="11"/>
  <c r="F1423" i="11"/>
  <c r="I1423" i="11" s="1"/>
  <c r="L1422" i="11"/>
  <c r="F1422" i="11"/>
  <c r="I1422" i="11" s="1"/>
  <c r="K1421" i="11"/>
  <c r="K1420" i="11" s="1"/>
  <c r="K1419" i="11" s="1"/>
  <c r="J1421" i="11"/>
  <c r="H1421" i="11"/>
  <c r="G1421" i="11"/>
  <c r="G1420" i="11" s="1"/>
  <c r="G1419" i="11" s="1"/>
  <c r="E1421" i="11"/>
  <c r="E1420" i="11" s="1"/>
  <c r="E1419" i="11" s="1"/>
  <c r="D1421" i="11"/>
  <c r="H1420" i="11"/>
  <c r="H1419" i="11" s="1"/>
  <c r="H1418" i="11" s="1"/>
  <c r="L1417" i="11"/>
  <c r="F1417" i="11"/>
  <c r="I1417" i="11" s="1"/>
  <c r="M1417" i="11" s="1"/>
  <c r="L1416" i="11"/>
  <c r="F1416" i="11"/>
  <c r="I1416" i="11" s="1"/>
  <c r="M1416" i="11" s="1"/>
  <c r="L1415" i="11"/>
  <c r="I1415" i="11"/>
  <c r="F1415" i="11"/>
  <c r="L1414" i="11"/>
  <c r="F1414" i="11"/>
  <c r="I1414" i="11" s="1"/>
  <c r="L1413" i="11"/>
  <c r="F1413" i="11"/>
  <c r="I1413" i="11" s="1"/>
  <c r="L1412" i="11"/>
  <c r="F1412" i="11"/>
  <c r="I1412" i="11" s="1"/>
  <c r="L1411" i="11"/>
  <c r="F1411" i="11"/>
  <c r="I1411" i="11" s="1"/>
  <c r="L1410" i="11"/>
  <c r="F1410" i="11"/>
  <c r="I1410" i="11" s="1"/>
  <c r="L1409" i="11"/>
  <c r="F1409" i="11"/>
  <c r="I1409" i="11" s="1"/>
  <c r="M1409" i="11" s="1"/>
  <c r="L1408" i="11"/>
  <c r="F1408" i="11"/>
  <c r="I1408" i="11" s="1"/>
  <c r="M1408" i="11" s="1"/>
  <c r="L1407" i="11"/>
  <c r="F1407" i="11"/>
  <c r="I1407" i="11" s="1"/>
  <c r="K1406" i="11"/>
  <c r="K1405" i="11" s="1"/>
  <c r="J1406" i="11"/>
  <c r="H1406" i="11"/>
  <c r="H1405" i="11" s="1"/>
  <c r="H1404" i="11" s="1"/>
  <c r="G1406" i="11"/>
  <c r="G1405" i="11" s="1"/>
  <c r="G1404" i="11" s="1"/>
  <c r="E1406" i="11"/>
  <c r="F1406" i="11" s="1"/>
  <c r="D1406" i="11"/>
  <c r="D1405" i="11"/>
  <c r="D1404" i="11" s="1"/>
  <c r="L1403" i="11"/>
  <c r="F1403" i="11"/>
  <c r="I1403" i="11" s="1"/>
  <c r="L1402" i="11"/>
  <c r="F1402" i="11"/>
  <c r="I1402" i="11" s="1"/>
  <c r="L1401" i="11"/>
  <c r="F1401" i="11"/>
  <c r="I1401" i="11" s="1"/>
  <c r="L1400" i="11"/>
  <c r="F1400" i="11"/>
  <c r="I1400" i="11" s="1"/>
  <c r="L1399" i="11"/>
  <c r="F1399" i="11"/>
  <c r="I1399" i="11" s="1"/>
  <c r="L1398" i="11"/>
  <c r="F1398" i="11"/>
  <c r="I1398" i="11" s="1"/>
  <c r="L1397" i="11"/>
  <c r="M1397" i="11" s="1"/>
  <c r="F1397" i="11"/>
  <c r="I1397" i="11" s="1"/>
  <c r="L1396" i="11"/>
  <c r="F1396" i="11"/>
  <c r="I1396" i="11" s="1"/>
  <c r="L1395" i="11"/>
  <c r="F1395" i="11"/>
  <c r="I1395" i="11" s="1"/>
  <c r="M1395" i="11" s="1"/>
  <c r="L1394" i="11"/>
  <c r="F1394" i="11"/>
  <c r="I1394" i="11" s="1"/>
  <c r="L1393" i="11"/>
  <c r="F1393" i="11"/>
  <c r="I1393" i="11" s="1"/>
  <c r="M1393" i="11" s="1"/>
  <c r="K1392" i="11"/>
  <c r="L1392" i="11" s="1"/>
  <c r="J1392" i="11"/>
  <c r="H1392" i="11"/>
  <c r="H1391" i="11" s="1"/>
  <c r="H1390" i="11" s="1"/>
  <c r="G1392" i="11"/>
  <c r="G1391" i="11" s="1"/>
  <c r="G1390" i="11" s="1"/>
  <c r="E1392" i="11"/>
  <c r="E1391" i="11" s="1"/>
  <c r="E1390" i="11" s="1"/>
  <c r="D1392" i="11"/>
  <c r="D1391" i="11" s="1"/>
  <c r="D1390" i="11" s="1"/>
  <c r="K1391" i="11"/>
  <c r="K1390" i="11" s="1"/>
  <c r="J1391" i="11"/>
  <c r="L1391" i="11" s="1"/>
  <c r="L1389" i="11"/>
  <c r="F1389" i="11"/>
  <c r="I1389" i="11" s="1"/>
  <c r="M1389" i="11" s="1"/>
  <c r="L1388" i="11"/>
  <c r="F1388" i="11"/>
  <c r="I1388" i="11" s="1"/>
  <c r="M1388" i="11" s="1"/>
  <c r="L1387" i="11"/>
  <c r="F1387" i="11"/>
  <c r="I1387" i="11" s="1"/>
  <c r="M1387" i="11" s="1"/>
  <c r="L1386" i="11"/>
  <c r="F1386" i="11"/>
  <c r="I1386" i="11" s="1"/>
  <c r="L1385" i="11"/>
  <c r="F1385" i="11"/>
  <c r="I1385" i="11" s="1"/>
  <c r="L1384" i="11"/>
  <c r="I1384" i="11"/>
  <c r="M1384" i="11" s="1"/>
  <c r="F1384" i="11"/>
  <c r="L1383" i="11"/>
  <c r="F1383" i="11"/>
  <c r="I1383" i="11" s="1"/>
  <c r="L1382" i="11"/>
  <c r="F1382" i="11"/>
  <c r="I1382" i="11" s="1"/>
  <c r="L1381" i="11"/>
  <c r="F1381" i="11"/>
  <c r="I1381" i="11" s="1"/>
  <c r="L1380" i="11"/>
  <c r="F1380" i="11"/>
  <c r="I1380" i="11" s="1"/>
  <c r="M1380" i="11" s="1"/>
  <c r="L1379" i="11"/>
  <c r="F1379" i="11"/>
  <c r="I1379" i="11" s="1"/>
  <c r="M1379" i="11" s="1"/>
  <c r="K1378" i="11"/>
  <c r="K1377" i="11" s="1"/>
  <c r="K1376" i="11" s="1"/>
  <c r="J1378" i="11"/>
  <c r="J1377" i="11" s="1"/>
  <c r="J1376" i="11" s="1"/>
  <c r="H1378" i="11"/>
  <c r="G1378" i="11"/>
  <c r="G1377" i="11" s="1"/>
  <c r="G1376" i="11" s="1"/>
  <c r="E1378" i="11"/>
  <c r="D1378" i="11"/>
  <c r="D1377" i="11" s="1"/>
  <c r="D1376" i="11" s="1"/>
  <c r="H1377" i="11"/>
  <c r="H1376" i="11" s="1"/>
  <c r="E1377" i="11"/>
  <c r="E1376" i="11" s="1"/>
  <c r="L1374" i="11"/>
  <c r="F1374" i="11"/>
  <c r="I1374" i="11" s="1"/>
  <c r="L1373" i="11"/>
  <c r="I1373" i="11"/>
  <c r="F1373" i="11"/>
  <c r="L1372" i="11"/>
  <c r="F1372" i="11"/>
  <c r="I1372" i="11" s="1"/>
  <c r="L1371" i="11"/>
  <c r="F1371" i="11"/>
  <c r="I1371" i="11" s="1"/>
  <c r="M1371" i="11" s="1"/>
  <c r="L1370" i="11"/>
  <c r="F1370" i="11"/>
  <c r="I1370" i="11" s="1"/>
  <c r="L1369" i="11"/>
  <c r="F1369" i="11"/>
  <c r="I1369" i="11" s="1"/>
  <c r="M1369" i="11" s="1"/>
  <c r="L1368" i="11"/>
  <c r="F1368" i="11"/>
  <c r="I1368" i="11" s="1"/>
  <c r="M1368" i="11" s="1"/>
  <c r="L1367" i="11"/>
  <c r="F1367" i="11"/>
  <c r="I1367" i="11" s="1"/>
  <c r="L1366" i="11"/>
  <c r="I1366" i="11"/>
  <c r="M1366" i="11" s="1"/>
  <c r="F1366" i="11"/>
  <c r="L1365" i="11"/>
  <c r="F1365" i="11"/>
  <c r="I1365" i="11" s="1"/>
  <c r="L1364" i="11"/>
  <c r="F1364" i="11"/>
  <c r="I1364" i="11" s="1"/>
  <c r="K1363" i="11"/>
  <c r="K1362" i="11" s="1"/>
  <c r="K1361" i="11" s="1"/>
  <c r="J1363" i="11"/>
  <c r="H1363" i="11"/>
  <c r="H1362" i="11" s="1"/>
  <c r="H1361" i="11" s="1"/>
  <c r="G1363" i="11"/>
  <c r="G1362" i="11" s="1"/>
  <c r="G1361" i="11" s="1"/>
  <c r="E1363" i="11"/>
  <c r="E1362" i="11" s="1"/>
  <c r="E1361" i="11" s="1"/>
  <c r="D1363" i="11"/>
  <c r="D1362" i="11" s="1"/>
  <c r="D1361" i="11" s="1"/>
  <c r="J1362" i="11"/>
  <c r="J1361" i="11" s="1"/>
  <c r="L1360" i="11"/>
  <c r="F1360" i="11"/>
  <c r="I1360" i="11" s="1"/>
  <c r="L1359" i="11"/>
  <c r="F1359" i="11"/>
  <c r="I1359" i="11" s="1"/>
  <c r="L1358" i="11"/>
  <c r="F1358" i="11"/>
  <c r="I1358" i="11" s="1"/>
  <c r="L1357" i="11"/>
  <c r="F1357" i="11"/>
  <c r="I1357" i="11" s="1"/>
  <c r="L1356" i="11"/>
  <c r="F1356" i="11"/>
  <c r="I1356" i="11" s="1"/>
  <c r="L1355" i="11"/>
  <c r="F1355" i="11"/>
  <c r="I1355" i="11" s="1"/>
  <c r="L1354" i="11"/>
  <c r="F1354" i="11"/>
  <c r="I1354" i="11" s="1"/>
  <c r="L1353" i="11"/>
  <c r="F1353" i="11"/>
  <c r="I1353" i="11" s="1"/>
  <c r="L1352" i="11"/>
  <c r="F1352" i="11"/>
  <c r="I1352" i="11" s="1"/>
  <c r="L1351" i="11"/>
  <c r="I1351" i="11"/>
  <c r="M1351" i="11" s="1"/>
  <c r="F1351" i="11"/>
  <c r="L1350" i="11"/>
  <c r="F1350" i="11"/>
  <c r="I1350" i="11" s="1"/>
  <c r="K1349" i="11"/>
  <c r="K1348" i="11" s="1"/>
  <c r="K1347" i="11" s="1"/>
  <c r="J1349" i="11"/>
  <c r="H1349" i="11"/>
  <c r="H1348" i="11" s="1"/>
  <c r="H1347" i="11" s="1"/>
  <c r="H1346" i="11" s="1"/>
  <c r="G1349" i="11"/>
  <c r="G1348" i="11" s="1"/>
  <c r="G1347" i="11" s="1"/>
  <c r="G1346" i="11" s="1"/>
  <c r="E1349" i="11"/>
  <c r="F1349" i="11" s="1"/>
  <c r="D1349" i="11"/>
  <c r="D1348" i="11" s="1"/>
  <c r="D1347" i="11" s="1"/>
  <c r="L1343" i="11"/>
  <c r="I1343" i="11"/>
  <c r="F1343" i="11"/>
  <c r="L1342" i="11"/>
  <c r="F1342" i="11"/>
  <c r="I1342" i="11" s="1"/>
  <c r="M1342" i="11" s="1"/>
  <c r="L1341" i="11"/>
  <c r="F1341" i="11"/>
  <c r="I1341" i="11" s="1"/>
  <c r="M1341" i="11" s="1"/>
  <c r="L1340" i="11"/>
  <c r="F1340" i="11"/>
  <c r="I1340" i="11" s="1"/>
  <c r="M1340" i="11" s="1"/>
  <c r="L1339" i="11"/>
  <c r="F1339" i="11"/>
  <c r="I1339" i="11" s="1"/>
  <c r="L1338" i="11"/>
  <c r="F1338" i="11"/>
  <c r="I1338" i="11" s="1"/>
  <c r="L1337" i="11"/>
  <c r="F1337" i="11"/>
  <c r="I1337" i="11" s="1"/>
  <c r="L1336" i="11"/>
  <c r="F1336" i="11"/>
  <c r="I1336" i="11" s="1"/>
  <c r="M1336" i="11" s="1"/>
  <c r="L1335" i="11"/>
  <c r="F1335" i="11"/>
  <c r="I1335" i="11" s="1"/>
  <c r="L1334" i="11"/>
  <c r="F1334" i="11"/>
  <c r="I1334" i="11" s="1"/>
  <c r="M1334" i="11" s="1"/>
  <c r="L1333" i="11"/>
  <c r="F1333" i="11"/>
  <c r="I1333" i="11" s="1"/>
  <c r="M1333" i="11" s="1"/>
  <c r="K1332" i="11"/>
  <c r="K1331" i="11" s="1"/>
  <c r="J1332" i="11"/>
  <c r="J1331" i="11" s="1"/>
  <c r="J1330" i="11" s="1"/>
  <c r="H1332" i="11"/>
  <c r="G1332" i="11"/>
  <c r="G1331" i="11" s="1"/>
  <c r="G1330" i="11" s="1"/>
  <c r="E1332" i="11"/>
  <c r="D1332" i="11"/>
  <c r="D1331" i="11" s="1"/>
  <c r="D1330" i="11" s="1"/>
  <c r="H1331" i="11"/>
  <c r="E1331" i="11"/>
  <c r="E1330" i="11" s="1"/>
  <c r="H1330" i="11"/>
  <c r="L1329" i="11"/>
  <c r="F1329" i="11"/>
  <c r="I1329" i="11" s="1"/>
  <c r="L1328" i="11"/>
  <c r="I1328" i="11"/>
  <c r="F1328" i="11"/>
  <c r="L1327" i="11"/>
  <c r="F1327" i="11"/>
  <c r="I1327" i="11" s="1"/>
  <c r="L1326" i="11"/>
  <c r="F1326" i="11"/>
  <c r="I1326" i="11" s="1"/>
  <c r="L1325" i="11"/>
  <c r="F1325" i="11"/>
  <c r="I1325" i="11" s="1"/>
  <c r="L1324" i="11"/>
  <c r="F1324" i="11"/>
  <c r="I1324" i="11" s="1"/>
  <c r="L1323" i="11"/>
  <c r="F1323" i="11"/>
  <c r="I1323" i="11" s="1"/>
  <c r="L1322" i="11"/>
  <c r="F1322" i="11"/>
  <c r="I1322" i="11" s="1"/>
  <c r="L1321" i="11"/>
  <c r="F1321" i="11"/>
  <c r="I1321" i="11" s="1"/>
  <c r="L1320" i="11"/>
  <c r="F1320" i="11"/>
  <c r="I1320" i="11" s="1"/>
  <c r="L1319" i="11"/>
  <c r="F1319" i="11"/>
  <c r="I1319" i="11" s="1"/>
  <c r="K1318" i="11"/>
  <c r="K1317" i="11" s="1"/>
  <c r="K1316" i="11" s="1"/>
  <c r="J1318" i="11"/>
  <c r="H1318" i="11"/>
  <c r="H1317" i="11" s="1"/>
  <c r="H1316" i="11" s="1"/>
  <c r="G1318" i="11"/>
  <c r="G1317" i="11" s="1"/>
  <c r="G1316" i="11" s="1"/>
  <c r="E1318" i="11"/>
  <c r="E1317" i="11" s="1"/>
  <c r="E1316" i="11" s="1"/>
  <c r="D1318" i="11"/>
  <c r="L1315" i="11"/>
  <c r="F1315" i="11"/>
  <c r="I1315" i="11" s="1"/>
  <c r="L1314" i="11"/>
  <c r="F1314" i="11"/>
  <c r="I1314" i="11" s="1"/>
  <c r="L1313" i="11"/>
  <c r="I1313" i="11"/>
  <c r="M1313" i="11" s="1"/>
  <c r="F1313" i="11"/>
  <c r="L1312" i="11"/>
  <c r="F1312" i="11"/>
  <c r="I1312" i="11" s="1"/>
  <c r="L1311" i="11"/>
  <c r="F1311" i="11"/>
  <c r="I1311" i="11" s="1"/>
  <c r="L1310" i="11"/>
  <c r="F1310" i="11"/>
  <c r="I1310" i="11" s="1"/>
  <c r="L1309" i="11"/>
  <c r="I1309" i="11"/>
  <c r="F1309" i="11"/>
  <c r="L1308" i="11"/>
  <c r="F1308" i="11"/>
  <c r="I1308" i="11" s="1"/>
  <c r="L1307" i="11"/>
  <c r="F1307" i="11"/>
  <c r="I1307" i="11" s="1"/>
  <c r="L1306" i="11"/>
  <c r="F1306" i="11"/>
  <c r="I1306" i="11" s="1"/>
  <c r="L1305" i="11"/>
  <c r="F1305" i="11"/>
  <c r="I1305" i="11" s="1"/>
  <c r="M1305" i="11" s="1"/>
  <c r="K1304" i="11"/>
  <c r="K1303" i="11" s="1"/>
  <c r="K1302" i="11" s="1"/>
  <c r="J1304" i="11"/>
  <c r="J1303" i="11" s="1"/>
  <c r="H1304" i="11"/>
  <c r="H1303" i="11" s="1"/>
  <c r="H1302" i="11" s="1"/>
  <c r="G1304" i="11"/>
  <c r="G1303" i="11" s="1"/>
  <c r="G1302" i="11" s="1"/>
  <c r="E1304" i="11"/>
  <c r="E1303" i="11" s="1"/>
  <c r="E1302" i="11" s="1"/>
  <c r="D1304" i="11"/>
  <c r="D1303" i="11" s="1"/>
  <c r="D1302" i="11" s="1"/>
  <c r="L1300" i="11"/>
  <c r="F1300" i="11"/>
  <c r="I1300" i="11" s="1"/>
  <c r="M1300" i="11" s="1"/>
  <c r="L1299" i="11"/>
  <c r="F1299" i="11"/>
  <c r="I1299" i="11" s="1"/>
  <c r="L1298" i="11"/>
  <c r="F1298" i="11"/>
  <c r="I1298" i="11" s="1"/>
  <c r="L1297" i="11"/>
  <c r="F1297" i="11"/>
  <c r="I1297" i="11" s="1"/>
  <c r="L1296" i="11"/>
  <c r="F1296" i="11"/>
  <c r="I1296" i="11" s="1"/>
  <c r="L1295" i="11"/>
  <c r="I1295" i="11"/>
  <c r="F1295" i="11"/>
  <c r="L1294" i="11"/>
  <c r="F1294" i="11"/>
  <c r="I1294" i="11" s="1"/>
  <c r="L1293" i="11"/>
  <c r="F1293" i="11"/>
  <c r="I1293" i="11" s="1"/>
  <c r="L1292" i="11"/>
  <c r="F1292" i="11"/>
  <c r="I1292" i="11" s="1"/>
  <c r="L1291" i="11"/>
  <c r="F1291" i="11"/>
  <c r="I1291" i="11" s="1"/>
  <c r="L1290" i="11"/>
  <c r="F1290" i="11"/>
  <c r="I1290" i="11" s="1"/>
  <c r="K1289" i="11"/>
  <c r="K1288" i="11" s="1"/>
  <c r="K1287" i="11" s="1"/>
  <c r="J1289" i="11"/>
  <c r="J1288" i="11" s="1"/>
  <c r="H1289" i="11"/>
  <c r="H1288" i="11" s="1"/>
  <c r="H1287" i="11" s="1"/>
  <c r="G1289" i="11"/>
  <c r="G1288" i="11" s="1"/>
  <c r="G1287" i="11" s="1"/>
  <c r="E1289" i="11"/>
  <c r="D1289" i="11"/>
  <c r="F1289" i="11" s="1"/>
  <c r="E1288" i="11"/>
  <c r="E1287" i="11" s="1"/>
  <c r="L1286" i="11"/>
  <c r="F1286" i="11"/>
  <c r="I1286" i="11" s="1"/>
  <c r="M1286" i="11" s="1"/>
  <c r="L1285" i="11"/>
  <c r="F1285" i="11"/>
  <c r="I1285" i="11" s="1"/>
  <c r="L1284" i="11"/>
  <c r="F1284" i="11"/>
  <c r="I1284" i="11" s="1"/>
  <c r="M1284" i="11" s="1"/>
  <c r="L1283" i="11"/>
  <c r="F1283" i="11"/>
  <c r="I1283" i="11" s="1"/>
  <c r="L1282" i="11"/>
  <c r="F1282" i="11"/>
  <c r="I1282" i="11" s="1"/>
  <c r="M1282" i="11" s="1"/>
  <c r="L1281" i="11"/>
  <c r="F1281" i="11"/>
  <c r="I1281" i="11" s="1"/>
  <c r="L1280" i="11"/>
  <c r="F1280" i="11"/>
  <c r="I1280" i="11" s="1"/>
  <c r="M1280" i="11" s="1"/>
  <c r="L1279" i="11"/>
  <c r="F1279" i="11"/>
  <c r="I1279" i="11" s="1"/>
  <c r="L1278" i="11"/>
  <c r="F1278" i="11"/>
  <c r="I1278" i="11" s="1"/>
  <c r="M1278" i="11" s="1"/>
  <c r="L1277" i="11"/>
  <c r="F1277" i="11"/>
  <c r="I1277" i="11" s="1"/>
  <c r="L1276" i="11"/>
  <c r="F1276" i="11"/>
  <c r="I1276" i="11" s="1"/>
  <c r="M1276" i="11" s="1"/>
  <c r="K1275" i="11"/>
  <c r="K1274" i="11" s="1"/>
  <c r="K1273" i="11" s="1"/>
  <c r="J1275" i="11"/>
  <c r="H1275" i="11"/>
  <c r="H1274" i="11" s="1"/>
  <c r="H1273" i="11" s="1"/>
  <c r="G1275" i="11"/>
  <c r="G1274" i="11" s="1"/>
  <c r="G1273" i="11" s="1"/>
  <c r="E1275" i="11"/>
  <c r="E1274" i="11" s="1"/>
  <c r="E1273" i="11" s="1"/>
  <c r="D1275" i="11"/>
  <c r="D1274" i="11" s="1"/>
  <c r="D1273" i="11" s="1"/>
  <c r="L1272" i="11"/>
  <c r="F1272" i="11"/>
  <c r="I1272" i="11" s="1"/>
  <c r="L1271" i="11"/>
  <c r="F1271" i="11"/>
  <c r="I1271" i="11" s="1"/>
  <c r="L1270" i="11"/>
  <c r="F1270" i="11"/>
  <c r="I1270" i="11" s="1"/>
  <c r="L1269" i="11"/>
  <c r="I1269" i="11"/>
  <c r="F1269" i="11"/>
  <c r="L1268" i="11"/>
  <c r="F1268" i="11"/>
  <c r="I1268" i="11" s="1"/>
  <c r="L1267" i="11"/>
  <c r="F1267" i="11"/>
  <c r="I1267" i="11" s="1"/>
  <c r="L1266" i="11"/>
  <c r="F1266" i="11"/>
  <c r="I1266" i="11" s="1"/>
  <c r="L1265" i="11"/>
  <c r="F1265" i="11"/>
  <c r="I1265" i="11" s="1"/>
  <c r="L1264" i="11"/>
  <c r="F1264" i="11"/>
  <c r="I1264" i="11" s="1"/>
  <c r="L1263" i="11"/>
  <c r="F1263" i="11"/>
  <c r="I1263" i="11" s="1"/>
  <c r="L1262" i="11"/>
  <c r="F1262" i="11"/>
  <c r="I1262" i="11" s="1"/>
  <c r="K1261" i="11"/>
  <c r="K1260" i="11" s="1"/>
  <c r="K1259" i="11" s="1"/>
  <c r="J1261" i="11"/>
  <c r="J1260" i="11" s="1"/>
  <c r="H1261" i="11"/>
  <c r="H1260" i="11" s="1"/>
  <c r="H1259" i="11" s="1"/>
  <c r="G1261" i="11"/>
  <c r="G1260" i="11" s="1"/>
  <c r="G1259" i="11" s="1"/>
  <c r="E1261" i="11"/>
  <c r="E1260" i="11" s="1"/>
  <c r="E1259" i="11" s="1"/>
  <c r="D1261" i="11"/>
  <c r="L1257" i="11"/>
  <c r="I1257" i="11"/>
  <c r="F1257" i="11"/>
  <c r="L1256" i="11"/>
  <c r="F1256" i="11"/>
  <c r="I1256" i="11" s="1"/>
  <c r="L1255" i="11"/>
  <c r="F1255" i="11"/>
  <c r="I1255" i="11" s="1"/>
  <c r="L1254" i="11"/>
  <c r="F1254" i="11"/>
  <c r="I1254" i="11" s="1"/>
  <c r="L1253" i="11"/>
  <c r="I1253" i="11"/>
  <c r="F1253" i="11"/>
  <c r="L1252" i="11"/>
  <c r="F1252" i="11"/>
  <c r="I1252" i="11" s="1"/>
  <c r="L1251" i="11"/>
  <c r="F1251" i="11"/>
  <c r="I1251" i="11" s="1"/>
  <c r="L1250" i="11"/>
  <c r="F1250" i="11"/>
  <c r="I1250" i="11" s="1"/>
  <c r="L1249" i="11"/>
  <c r="F1249" i="11"/>
  <c r="I1249" i="11" s="1"/>
  <c r="L1248" i="11"/>
  <c r="I1248" i="11"/>
  <c r="F1248" i="11"/>
  <c r="L1247" i="11"/>
  <c r="F1247" i="11"/>
  <c r="I1247" i="11" s="1"/>
  <c r="K1246" i="11"/>
  <c r="J1246" i="11"/>
  <c r="J1245" i="11" s="1"/>
  <c r="H1246" i="11"/>
  <c r="H1245" i="11" s="1"/>
  <c r="H1244" i="11" s="1"/>
  <c r="G1246" i="11"/>
  <c r="G1245" i="11" s="1"/>
  <c r="G1244" i="11" s="1"/>
  <c r="E1246" i="11"/>
  <c r="E1245" i="11" s="1"/>
  <c r="E1244" i="11" s="1"/>
  <c r="D1246" i="11"/>
  <c r="L1243" i="11"/>
  <c r="F1243" i="11"/>
  <c r="I1243" i="11" s="1"/>
  <c r="L1242" i="11"/>
  <c r="F1242" i="11"/>
  <c r="I1242" i="11" s="1"/>
  <c r="L1241" i="11"/>
  <c r="F1241" i="11"/>
  <c r="I1241" i="11" s="1"/>
  <c r="M1240" i="11"/>
  <c r="L1240" i="11"/>
  <c r="F1240" i="11"/>
  <c r="I1240" i="11" s="1"/>
  <c r="L1239" i="11"/>
  <c r="F1239" i="11"/>
  <c r="I1239" i="11" s="1"/>
  <c r="L1238" i="11"/>
  <c r="F1238" i="11"/>
  <c r="I1238" i="11" s="1"/>
  <c r="M1238" i="11" s="1"/>
  <c r="L1237" i="11"/>
  <c r="F1237" i="11"/>
  <c r="I1237" i="11" s="1"/>
  <c r="L1236" i="11"/>
  <c r="F1236" i="11"/>
  <c r="I1236" i="11" s="1"/>
  <c r="L1235" i="11"/>
  <c r="F1235" i="11"/>
  <c r="I1235" i="11" s="1"/>
  <c r="M1235" i="11" s="1"/>
  <c r="L1234" i="11"/>
  <c r="F1234" i="11"/>
  <c r="I1234" i="11" s="1"/>
  <c r="L1233" i="11"/>
  <c r="F1233" i="11"/>
  <c r="I1233" i="11" s="1"/>
  <c r="M1233" i="11" s="1"/>
  <c r="K1232" i="11"/>
  <c r="K1231" i="11" s="1"/>
  <c r="K1230" i="11" s="1"/>
  <c r="J1232" i="11"/>
  <c r="H1232" i="11"/>
  <c r="G1232" i="11"/>
  <c r="E1232" i="11"/>
  <c r="D1232" i="11"/>
  <c r="D1231" i="11" s="1"/>
  <c r="D1230" i="11" s="1"/>
  <c r="H1231" i="11"/>
  <c r="H1230" i="11" s="1"/>
  <c r="H1229" i="11" s="1"/>
  <c r="G1231" i="11"/>
  <c r="G1230" i="11" s="1"/>
  <c r="L1228" i="11"/>
  <c r="F1228" i="11"/>
  <c r="I1228" i="11" s="1"/>
  <c r="L1227" i="11"/>
  <c r="F1227" i="11"/>
  <c r="I1227" i="11" s="1"/>
  <c r="L1226" i="11"/>
  <c r="F1226" i="11"/>
  <c r="I1226" i="11" s="1"/>
  <c r="L1225" i="11"/>
  <c r="F1225" i="11"/>
  <c r="I1225" i="11" s="1"/>
  <c r="L1224" i="11"/>
  <c r="F1224" i="11"/>
  <c r="I1224" i="11" s="1"/>
  <c r="L1223" i="11"/>
  <c r="F1223" i="11"/>
  <c r="I1223" i="11" s="1"/>
  <c r="L1222" i="11"/>
  <c r="F1222" i="11"/>
  <c r="I1222" i="11" s="1"/>
  <c r="L1221" i="11"/>
  <c r="F1221" i="11"/>
  <c r="I1221" i="11" s="1"/>
  <c r="L1220" i="11"/>
  <c r="F1220" i="11"/>
  <c r="I1220" i="11" s="1"/>
  <c r="L1219" i="11"/>
  <c r="F1219" i="11"/>
  <c r="I1219" i="11" s="1"/>
  <c r="L1218" i="11"/>
  <c r="M1218" i="11" s="1"/>
  <c r="F1218" i="11"/>
  <c r="I1218" i="11" s="1"/>
  <c r="K1217" i="11"/>
  <c r="K1216" i="11" s="1"/>
  <c r="K1215" i="11" s="1"/>
  <c r="J1217" i="11"/>
  <c r="H1217" i="11"/>
  <c r="H1216" i="11" s="1"/>
  <c r="H1215" i="11" s="1"/>
  <c r="G1217" i="11"/>
  <c r="G1216" i="11" s="1"/>
  <c r="G1215" i="11" s="1"/>
  <c r="E1217" i="11"/>
  <c r="D1217" i="11"/>
  <c r="D1216" i="11" s="1"/>
  <c r="D1215" i="11" s="1"/>
  <c r="L1214" i="11"/>
  <c r="F1214" i="11"/>
  <c r="I1214" i="11" s="1"/>
  <c r="L1213" i="11"/>
  <c r="F1213" i="11"/>
  <c r="I1213" i="11" s="1"/>
  <c r="L1212" i="11"/>
  <c r="F1212" i="11"/>
  <c r="I1212" i="11" s="1"/>
  <c r="L1211" i="11"/>
  <c r="F1211" i="11"/>
  <c r="I1211" i="11" s="1"/>
  <c r="L1210" i="11"/>
  <c r="F1210" i="11"/>
  <c r="I1210" i="11" s="1"/>
  <c r="L1209" i="11"/>
  <c r="F1209" i="11"/>
  <c r="I1209" i="11" s="1"/>
  <c r="L1208" i="11"/>
  <c r="F1208" i="11"/>
  <c r="I1208" i="11" s="1"/>
  <c r="L1207" i="11"/>
  <c r="F1207" i="11"/>
  <c r="I1207" i="11" s="1"/>
  <c r="L1206" i="11"/>
  <c r="F1206" i="11"/>
  <c r="I1206" i="11" s="1"/>
  <c r="L1205" i="11"/>
  <c r="F1205" i="11"/>
  <c r="I1205" i="11" s="1"/>
  <c r="L1204" i="11"/>
  <c r="F1204" i="11"/>
  <c r="I1204" i="11" s="1"/>
  <c r="K1203" i="11"/>
  <c r="K1202" i="11" s="1"/>
  <c r="K1201" i="11" s="1"/>
  <c r="J1203" i="11"/>
  <c r="H1203" i="11"/>
  <c r="H1202" i="11" s="1"/>
  <c r="H1201" i="11" s="1"/>
  <c r="G1203" i="11"/>
  <c r="G1202" i="11" s="1"/>
  <c r="G1201" i="11" s="1"/>
  <c r="E1203" i="11"/>
  <c r="E1202" i="11" s="1"/>
  <c r="E1201" i="11" s="1"/>
  <c r="D1203" i="11"/>
  <c r="J1202" i="11"/>
  <c r="L1200" i="11"/>
  <c r="F1200" i="11"/>
  <c r="I1200" i="11" s="1"/>
  <c r="L1199" i="11"/>
  <c r="F1199" i="11"/>
  <c r="I1199" i="11" s="1"/>
  <c r="L1198" i="11"/>
  <c r="F1198" i="11"/>
  <c r="I1198" i="11" s="1"/>
  <c r="L1197" i="11"/>
  <c r="F1197" i="11"/>
  <c r="I1197" i="11" s="1"/>
  <c r="L1196" i="11"/>
  <c r="F1196" i="11"/>
  <c r="I1196" i="11" s="1"/>
  <c r="L1195" i="11"/>
  <c r="F1195" i="11"/>
  <c r="I1195" i="11" s="1"/>
  <c r="L1194" i="11"/>
  <c r="F1194" i="11"/>
  <c r="I1194" i="11" s="1"/>
  <c r="L1193" i="11"/>
  <c r="F1193" i="11"/>
  <c r="I1193" i="11" s="1"/>
  <c r="L1192" i="11"/>
  <c r="F1192" i="11"/>
  <c r="I1192" i="11" s="1"/>
  <c r="L1191" i="11"/>
  <c r="F1191" i="11"/>
  <c r="I1191" i="11" s="1"/>
  <c r="L1190" i="11"/>
  <c r="F1190" i="11"/>
  <c r="I1190" i="11" s="1"/>
  <c r="K1189" i="11"/>
  <c r="K1188" i="11" s="1"/>
  <c r="K1187" i="11" s="1"/>
  <c r="J1189" i="11"/>
  <c r="H1189" i="11"/>
  <c r="G1189" i="11"/>
  <c r="G1188" i="11" s="1"/>
  <c r="G1187" i="11" s="1"/>
  <c r="E1189" i="11"/>
  <c r="E1188" i="11" s="1"/>
  <c r="E1187" i="11" s="1"/>
  <c r="D1189" i="11"/>
  <c r="D1188" i="11" s="1"/>
  <c r="D1187" i="11" s="1"/>
  <c r="H1188" i="11"/>
  <c r="H1187" i="11" s="1"/>
  <c r="L1185" i="11"/>
  <c r="F1185" i="11"/>
  <c r="I1185" i="11" s="1"/>
  <c r="L1184" i="11"/>
  <c r="F1184" i="11"/>
  <c r="I1184" i="11" s="1"/>
  <c r="L1183" i="11"/>
  <c r="F1183" i="11"/>
  <c r="I1183" i="11" s="1"/>
  <c r="L1182" i="11"/>
  <c r="F1182" i="11"/>
  <c r="I1182" i="11" s="1"/>
  <c r="L1181" i="11"/>
  <c r="F1181" i="11"/>
  <c r="I1181" i="11" s="1"/>
  <c r="L1180" i="11"/>
  <c r="F1180" i="11"/>
  <c r="I1180" i="11" s="1"/>
  <c r="L1179" i="11"/>
  <c r="F1179" i="11"/>
  <c r="I1179" i="11" s="1"/>
  <c r="L1178" i="11"/>
  <c r="F1178" i="11"/>
  <c r="I1178" i="11" s="1"/>
  <c r="L1177" i="11"/>
  <c r="F1177" i="11"/>
  <c r="I1177" i="11" s="1"/>
  <c r="L1176" i="11"/>
  <c r="F1176" i="11"/>
  <c r="I1176" i="11" s="1"/>
  <c r="L1175" i="11"/>
  <c r="F1175" i="11"/>
  <c r="I1175" i="11" s="1"/>
  <c r="K1174" i="11"/>
  <c r="K1173" i="11" s="1"/>
  <c r="K1172" i="11" s="1"/>
  <c r="J1174" i="11"/>
  <c r="H1174" i="11"/>
  <c r="G1174" i="11"/>
  <c r="G1173" i="11" s="1"/>
  <c r="G1172" i="11" s="1"/>
  <c r="E1174" i="11"/>
  <c r="E1173" i="11" s="1"/>
  <c r="E1172" i="11" s="1"/>
  <c r="D1174" i="11"/>
  <c r="D1173" i="11" s="1"/>
  <c r="D1172" i="11" s="1"/>
  <c r="H1173" i="11"/>
  <c r="H1172" i="11" s="1"/>
  <c r="L1171" i="11"/>
  <c r="F1171" i="11"/>
  <c r="I1171" i="11" s="1"/>
  <c r="L1170" i="11"/>
  <c r="F1170" i="11"/>
  <c r="I1170" i="11" s="1"/>
  <c r="L1169" i="11"/>
  <c r="F1169" i="11"/>
  <c r="I1169" i="11" s="1"/>
  <c r="L1168" i="11"/>
  <c r="F1168" i="11"/>
  <c r="I1168" i="11" s="1"/>
  <c r="L1167" i="11"/>
  <c r="F1167" i="11"/>
  <c r="I1167" i="11" s="1"/>
  <c r="L1166" i="11"/>
  <c r="F1166" i="11"/>
  <c r="I1166" i="11" s="1"/>
  <c r="L1165" i="11"/>
  <c r="F1165" i="11"/>
  <c r="I1165" i="11" s="1"/>
  <c r="L1164" i="11"/>
  <c r="F1164" i="11"/>
  <c r="I1164" i="11" s="1"/>
  <c r="L1163" i="11"/>
  <c r="F1163" i="11"/>
  <c r="I1163" i="11" s="1"/>
  <c r="L1162" i="11"/>
  <c r="F1162" i="11"/>
  <c r="I1162" i="11" s="1"/>
  <c r="L1161" i="11"/>
  <c r="F1161" i="11"/>
  <c r="I1161" i="11" s="1"/>
  <c r="K1160" i="11"/>
  <c r="J1160" i="11"/>
  <c r="L1160" i="11" s="1"/>
  <c r="H1160" i="11"/>
  <c r="H1159" i="11" s="1"/>
  <c r="H1158" i="11" s="1"/>
  <c r="H1157" i="11" s="1"/>
  <c r="G1160" i="11"/>
  <c r="G1159" i="11" s="1"/>
  <c r="G1158" i="11" s="1"/>
  <c r="G1157" i="11" s="1"/>
  <c r="E1160" i="11"/>
  <c r="E1159" i="11" s="1"/>
  <c r="E1158" i="11" s="1"/>
  <c r="D1160" i="11"/>
  <c r="K1159" i="11"/>
  <c r="K1158" i="11" s="1"/>
  <c r="J1159" i="11"/>
  <c r="L1155" i="11"/>
  <c r="F1155" i="11"/>
  <c r="I1155" i="11" s="1"/>
  <c r="L1154" i="11"/>
  <c r="F1154" i="11"/>
  <c r="I1154" i="11" s="1"/>
  <c r="L1153" i="11"/>
  <c r="F1153" i="11"/>
  <c r="I1153" i="11" s="1"/>
  <c r="L1152" i="11"/>
  <c r="F1152" i="11"/>
  <c r="I1152" i="11" s="1"/>
  <c r="L1151" i="11"/>
  <c r="F1151" i="11"/>
  <c r="I1151" i="11" s="1"/>
  <c r="L1150" i="11"/>
  <c r="F1150" i="11"/>
  <c r="I1150" i="11" s="1"/>
  <c r="L1149" i="11"/>
  <c r="F1149" i="11"/>
  <c r="I1149" i="11" s="1"/>
  <c r="L1148" i="11"/>
  <c r="F1148" i="11"/>
  <c r="I1148" i="11" s="1"/>
  <c r="L1147" i="11"/>
  <c r="F1147" i="11"/>
  <c r="I1147" i="11" s="1"/>
  <c r="L1146" i="11"/>
  <c r="F1146" i="11"/>
  <c r="I1146" i="11" s="1"/>
  <c r="L1145" i="11"/>
  <c r="F1145" i="11"/>
  <c r="I1145" i="11" s="1"/>
  <c r="K1144" i="11"/>
  <c r="K1143" i="11" s="1"/>
  <c r="K1142" i="11" s="1"/>
  <c r="J1144" i="11"/>
  <c r="H1144" i="11"/>
  <c r="H1143" i="11" s="1"/>
  <c r="H1142" i="11" s="1"/>
  <c r="G1144" i="11"/>
  <c r="G1143" i="11" s="1"/>
  <c r="G1142" i="11" s="1"/>
  <c r="E1144" i="11"/>
  <c r="E1143" i="11" s="1"/>
  <c r="E1142" i="11" s="1"/>
  <c r="D1144" i="11"/>
  <c r="F1144" i="11" s="1"/>
  <c r="L1141" i="11"/>
  <c r="F1141" i="11"/>
  <c r="I1141" i="11" s="1"/>
  <c r="L1140" i="11"/>
  <c r="F1140" i="11"/>
  <c r="I1140" i="11" s="1"/>
  <c r="L1139" i="11"/>
  <c r="F1139" i="11"/>
  <c r="I1139" i="11" s="1"/>
  <c r="L1138" i="11"/>
  <c r="F1138" i="11"/>
  <c r="I1138" i="11" s="1"/>
  <c r="L1137" i="11"/>
  <c r="F1137" i="11"/>
  <c r="I1137" i="11" s="1"/>
  <c r="L1136" i="11"/>
  <c r="F1136" i="11"/>
  <c r="I1136" i="11" s="1"/>
  <c r="L1135" i="11"/>
  <c r="F1135" i="11"/>
  <c r="I1135" i="11" s="1"/>
  <c r="L1134" i="11"/>
  <c r="F1134" i="11"/>
  <c r="I1134" i="11" s="1"/>
  <c r="L1133" i="11"/>
  <c r="F1133" i="11"/>
  <c r="I1133" i="11" s="1"/>
  <c r="L1132" i="11"/>
  <c r="F1132" i="11"/>
  <c r="I1132" i="11" s="1"/>
  <c r="L1131" i="11"/>
  <c r="F1131" i="11"/>
  <c r="I1131" i="11" s="1"/>
  <c r="K1130" i="11"/>
  <c r="K1129" i="11" s="1"/>
  <c r="K1128" i="11" s="1"/>
  <c r="J1130" i="11"/>
  <c r="J1129" i="11" s="1"/>
  <c r="H1130" i="11"/>
  <c r="G1130" i="11"/>
  <c r="G1129" i="11" s="1"/>
  <c r="G1128" i="11" s="1"/>
  <c r="G1127" i="11" s="1"/>
  <c r="E1130" i="11"/>
  <c r="E1129" i="11" s="1"/>
  <c r="E1128" i="11" s="1"/>
  <c r="D1130" i="11"/>
  <c r="D1129" i="11" s="1"/>
  <c r="D1128" i="11" s="1"/>
  <c r="H1129" i="11"/>
  <c r="H1128" i="11" s="1"/>
  <c r="L1126" i="11"/>
  <c r="F1126" i="11"/>
  <c r="I1126" i="11" s="1"/>
  <c r="L1125" i="11"/>
  <c r="F1125" i="11"/>
  <c r="I1125" i="11" s="1"/>
  <c r="L1124" i="11"/>
  <c r="F1124" i="11"/>
  <c r="I1124" i="11" s="1"/>
  <c r="L1123" i="11"/>
  <c r="F1123" i="11"/>
  <c r="I1123" i="11" s="1"/>
  <c r="L1122" i="11"/>
  <c r="F1122" i="11"/>
  <c r="I1122" i="11" s="1"/>
  <c r="L1121" i="11"/>
  <c r="F1121" i="11"/>
  <c r="I1121" i="11" s="1"/>
  <c r="L1120" i="11"/>
  <c r="F1120" i="11"/>
  <c r="I1120" i="11" s="1"/>
  <c r="L1119" i="11"/>
  <c r="F1119" i="11"/>
  <c r="I1119" i="11" s="1"/>
  <c r="L1118" i="11"/>
  <c r="F1118" i="11"/>
  <c r="I1118" i="11" s="1"/>
  <c r="L1117" i="11"/>
  <c r="F1117" i="11"/>
  <c r="I1117" i="11" s="1"/>
  <c r="L1116" i="11"/>
  <c r="F1116" i="11"/>
  <c r="I1116" i="11" s="1"/>
  <c r="K1115" i="11"/>
  <c r="K1114" i="11" s="1"/>
  <c r="K1113" i="11" s="1"/>
  <c r="J1115" i="11"/>
  <c r="H1115" i="11"/>
  <c r="H1114" i="11" s="1"/>
  <c r="H1113" i="11" s="1"/>
  <c r="G1115" i="11"/>
  <c r="G1114" i="11" s="1"/>
  <c r="G1113" i="11" s="1"/>
  <c r="E1115" i="11"/>
  <c r="D1115" i="11"/>
  <c r="D1114" i="11" s="1"/>
  <c r="D1113" i="11" s="1"/>
  <c r="J1114" i="11"/>
  <c r="J1113" i="11" s="1"/>
  <c r="E1114" i="11"/>
  <c r="E1113" i="11" s="1"/>
  <c r="L1112" i="11"/>
  <c r="F1112" i="11"/>
  <c r="I1112" i="11" s="1"/>
  <c r="L1111" i="11"/>
  <c r="F1111" i="11"/>
  <c r="I1111" i="11" s="1"/>
  <c r="L1110" i="11"/>
  <c r="F1110" i="11"/>
  <c r="I1110" i="11" s="1"/>
  <c r="L1109" i="11"/>
  <c r="F1109" i="11"/>
  <c r="I1109" i="11" s="1"/>
  <c r="L1108" i="11"/>
  <c r="F1108" i="11"/>
  <c r="I1108" i="11" s="1"/>
  <c r="L1107" i="11"/>
  <c r="F1107" i="11"/>
  <c r="I1107" i="11" s="1"/>
  <c r="L1106" i="11"/>
  <c r="F1106" i="11"/>
  <c r="I1106" i="11" s="1"/>
  <c r="L1105" i="11"/>
  <c r="F1105" i="11"/>
  <c r="I1105" i="11" s="1"/>
  <c r="L1104" i="11"/>
  <c r="F1104" i="11"/>
  <c r="I1104" i="11" s="1"/>
  <c r="L1103" i="11"/>
  <c r="F1103" i="11"/>
  <c r="I1103" i="11" s="1"/>
  <c r="L1102" i="11"/>
  <c r="F1102" i="11"/>
  <c r="I1102" i="11" s="1"/>
  <c r="K1101" i="11"/>
  <c r="J1101" i="11"/>
  <c r="L1101" i="11" s="1"/>
  <c r="H1101" i="11"/>
  <c r="H1100" i="11" s="1"/>
  <c r="H1099" i="11" s="1"/>
  <c r="G1101" i="11"/>
  <c r="G1100" i="11" s="1"/>
  <c r="G1099" i="11" s="1"/>
  <c r="E1101" i="11"/>
  <c r="D1101" i="11"/>
  <c r="D1100" i="11" s="1"/>
  <c r="D1099" i="11" s="1"/>
  <c r="K1100" i="11"/>
  <c r="K1099" i="11" s="1"/>
  <c r="J1100" i="11"/>
  <c r="E1100" i="11"/>
  <c r="E1099" i="11" s="1"/>
  <c r="L1098" i="11"/>
  <c r="F1098" i="11"/>
  <c r="I1098" i="11" s="1"/>
  <c r="L1097" i="11"/>
  <c r="F1097" i="11"/>
  <c r="I1097" i="11" s="1"/>
  <c r="L1096" i="11"/>
  <c r="F1096" i="11"/>
  <c r="I1096" i="11" s="1"/>
  <c r="L1095" i="11"/>
  <c r="F1095" i="11"/>
  <c r="I1095" i="11" s="1"/>
  <c r="L1094" i="11"/>
  <c r="F1094" i="11"/>
  <c r="I1094" i="11" s="1"/>
  <c r="L1093" i="11"/>
  <c r="F1093" i="11"/>
  <c r="I1093" i="11" s="1"/>
  <c r="L1092" i="11"/>
  <c r="F1092" i="11"/>
  <c r="I1092" i="11" s="1"/>
  <c r="L1091" i="11"/>
  <c r="F1091" i="11"/>
  <c r="I1091" i="11" s="1"/>
  <c r="L1090" i="11"/>
  <c r="F1090" i="11"/>
  <c r="I1090" i="11" s="1"/>
  <c r="L1089" i="11"/>
  <c r="F1089" i="11"/>
  <c r="I1089" i="11" s="1"/>
  <c r="L1088" i="11"/>
  <c r="F1088" i="11"/>
  <c r="I1088" i="11" s="1"/>
  <c r="K1087" i="11"/>
  <c r="J1087" i="11"/>
  <c r="H1087" i="11"/>
  <c r="H1086" i="11" s="1"/>
  <c r="H1085" i="11" s="1"/>
  <c r="G1087" i="11"/>
  <c r="G1086" i="11" s="1"/>
  <c r="G1085" i="11" s="1"/>
  <c r="E1087" i="11"/>
  <c r="E1086" i="11" s="1"/>
  <c r="E1085" i="11" s="1"/>
  <c r="D1087" i="11"/>
  <c r="D1086" i="11" s="1"/>
  <c r="D1085" i="11" s="1"/>
  <c r="K1086" i="11"/>
  <c r="K1085" i="11" s="1"/>
  <c r="L1083" i="11"/>
  <c r="I1083" i="11"/>
  <c r="F1083" i="11"/>
  <c r="L1082" i="11"/>
  <c r="F1082" i="11"/>
  <c r="I1082" i="11" s="1"/>
  <c r="L1081" i="11"/>
  <c r="F1081" i="11"/>
  <c r="I1081" i="11" s="1"/>
  <c r="M1081" i="11" s="1"/>
  <c r="L1080" i="11"/>
  <c r="F1080" i="11"/>
  <c r="I1080" i="11" s="1"/>
  <c r="L1079" i="11"/>
  <c r="F1079" i="11"/>
  <c r="I1079" i="11" s="1"/>
  <c r="M1079" i="11" s="1"/>
  <c r="L1078" i="11"/>
  <c r="F1078" i="11"/>
  <c r="I1078" i="11" s="1"/>
  <c r="M1078" i="11" s="1"/>
  <c r="L1077" i="11"/>
  <c r="F1077" i="11"/>
  <c r="I1077" i="11" s="1"/>
  <c r="M1077" i="11" s="1"/>
  <c r="L1076" i="11"/>
  <c r="F1076" i="11"/>
  <c r="I1076" i="11" s="1"/>
  <c r="L1075" i="11"/>
  <c r="F1075" i="11"/>
  <c r="I1075" i="11" s="1"/>
  <c r="L1074" i="11"/>
  <c r="I1074" i="11"/>
  <c r="M1074" i="11" s="1"/>
  <c r="F1074" i="11"/>
  <c r="L1073" i="11"/>
  <c r="F1073" i="11"/>
  <c r="I1073" i="11" s="1"/>
  <c r="M1073" i="11" s="1"/>
  <c r="K1072" i="11"/>
  <c r="K1071" i="11" s="1"/>
  <c r="K1070" i="11" s="1"/>
  <c r="J1072" i="11"/>
  <c r="H1072" i="11"/>
  <c r="H1071" i="11" s="1"/>
  <c r="H1070" i="11" s="1"/>
  <c r="G1072" i="11"/>
  <c r="G1071" i="11" s="1"/>
  <c r="G1070" i="11" s="1"/>
  <c r="E1072" i="11"/>
  <c r="F1072" i="11" s="1"/>
  <c r="D1072" i="11"/>
  <c r="D1071" i="11" s="1"/>
  <c r="D1070" i="11" s="1"/>
  <c r="L1069" i="11"/>
  <c r="F1069" i="11"/>
  <c r="I1069" i="11" s="1"/>
  <c r="M1069" i="11" s="1"/>
  <c r="L1068" i="11"/>
  <c r="F1068" i="11"/>
  <c r="I1068" i="11" s="1"/>
  <c r="L1067" i="11"/>
  <c r="F1067" i="11"/>
  <c r="I1067" i="11" s="1"/>
  <c r="M1067" i="11" s="1"/>
  <c r="L1066" i="11"/>
  <c r="F1066" i="11"/>
  <c r="I1066" i="11" s="1"/>
  <c r="M1066" i="11" s="1"/>
  <c r="L1065" i="11"/>
  <c r="I1065" i="11"/>
  <c r="M1065" i="11" s="1"/>
  <c r="F1065" i="11"/>
  <c r="L1064" i="11"/>
  <c r="F1064" i="11"/>
  <c r="I1064" i="11" s="1"/>
  <c r="L1063" i="11"/>
  <c r="F1063" i="11"/>
  <c r="I1063" i="11" s="1"/>
  <c r="L1062" i="11"/>
  <c r="F1062" i="11"/>
  <c r="I1062" i="11" s="1"/>
  <c r="L1061" i="11"/>
  <c r="F1061" i="11"/>
  <c r="I1061" i="11" s="1"/>
  <c r="M1061" i="11" s="1"/>
  <c r="L1060" i="11"/>
  <c r="F1060" i="11"/>
  <c r="I1060" i="11" s="1"/>
  <c r="M1060" i="11" s="1"/>
  <c r="L1059" i="11"/>
  <c r="F1059" i="11"/>
  <c r="I1059" i="11" s="1"/>
  <c r="K1058" i="11"/>
  <c r="J1058" i="11"/>
  <c r="J1057" i="11" s="1"/>
  <c r="H1058" i="11"/>
  <c r="H1057" i="11" s="1"/>
  <c r="H1056" i="11" s="1"/>
  <c r="H1055" i="11" s="1"/>
  <c r="G1058" i="11"/>
  <c r="E1058" i="11"/>
  <c r="E1057" i="11" s="1"/>
  <c r="D1058" i="11"/>
  <c r="G1057" i="11"/>
  <c r="G1056" i="11" s="1"/>
  <c r="E1056" i="11"/>
  <c r="L1053" i="11"/>
  <c r="F1053" i="11"/>
  <c r="I1053" i="11" s="1"/>
  <c r="M1053" i="11" s="1"/>
  <c r="L1052" i="11"/>
  <c r="F1052" i="11"/>
  <c r="I1052" i="11" s="1"/>
  <c r="L1051" i="11"/>
  <c r="F1051" i="11"/>
  <c r="I1051" i="11" s="1"/>
  <c r="L1050" i="11"/>
  <c r="F1050" i="11"/>
  <c r="I1050" i="11" s="1"/>
  <c r="M1050" i="11" s="1"/>
  <c r="L1049" i="11"/>
  <c r="F1049" i="11"/>
  <c r="I1049" i="11" s="1"/>
  <c r="M1049" i="11" s="1"/>
  <c r="L1048" i="11"/>
  <c r="F1048" i="11"/>
  <c r="I1048" i="11" s="1"/>
  <c r="L1047" i="11"/>
  <c r="F1047" i="11"/>
  <c r="I1047" i="11" s="1"/>
  <c r="L1046" i="11"/>
  <c r="F1046" i="11"/>
  <c r="I1046" i="11" s="1"/>
  <c r="M1046" i="11" s="1"/>
  <c r="L1045" i="11"/>
  <c r="F1045" i="11"/>
  <c r="I1045" i="11" s="1"/>
  <c r="M1045" i="11" s="1"/>
  <c r="L1044" i="11"/>
  <c r="F1044" i="11"/>
  <c r="I1044" i="11" s="1"/>
  <c r="L1043" i="11"/>
  <c r="F1043" i="11"/>
  <c r="I1043" i="11" s="1"/>
  <c r="M1043" i="11" s="1"/>
  <c r="K1042" i="11"/>
  <c r="K1041" i="11" s="1"/>
  <c r="K1040" i="11" s="1"/>
  <c r="J1042" i="11"/>
  <c r="H1042" i="11"/>
  <c r="H1041" i="11" s="1"/>
  <c r="H1040" i="11" s="1"/>
  <c r="G1042" i="11"/>
  <c r="G1041" i="11" s="1"/>
  <c r="G1040" i="11" s="1"/>
  <c r="E1042" i="11"/>
  <c r="E1041" i="11" s="1"/>
  <c r="E1040" i="11" s="1"/>
  <c r="D1042" i="11"/>
  <c r="D1041" i="11" s="1"/>
  <c r="D1040" i="11" s="1"/>
  <c r="L1039" i="11"/>
  <c r="I1039" i="11"/>
  <c r="F1039" i="11"/>
  <c r="L1038" i="11"/>
  <c r="F1038" i="11"/>
  <c r="I1038" i="11" s="1"/>
  <c r="L1037" i="11"/>
  <c r="I1037" i="11"/>
  <c r="F1037" i="11"/>
  <c r="L1036" i="11"/>
  <c r="F1036" i="11"/>
  <c r="I1036" i="11" s="1"/>
  <c r="L1035" i="11"/>
  <c r="F1035" i="11"/>
  <c r="I1035" i="11" s="1"/>
  <c r="L1034" i="11"/>
  <c r="F1034" i="11"/>
  <c r="I1034" i="11" s="1"/>
  <c r="L1033" i="11"/>
  <c r="F1033" i="11"/>
  <c r="I1033" i="11" s="1"/>
  <c r="L1032" i="11"/>
  <c r="F1032" i="11"/>
  <c r="I1032" i="11" s="1"/>
  <c r="L1031" i="11"/>
  <c r="F1031" i="11"/>
  <c r="I1031" i="11" s="1"/>
  <c r="L1030" i="11"/>
  <c r="F1030" i="11"/>
  <c r="I1030" i="11" s="1"/>
  <c r="L1029" i="11"/>
  <c r="F1029" i="11"/>
  <c r="I1029" i="11" s="1"/>
  <c r="K1028" i="11"/>
  <c r="K1027" i="11" s="1"/>
  <c r="K1026" i="11" s="1"/>
  <c r="J1028" i="11"/>
  <c r="H1028" i="11"/>
  <c r="H1027" i="11" s="1"/>
  <c r="H1026" i="11" s="1"/>
  <c r="G1028" i="11"/>
  <c r="E1028" i="11"/>
  <c r="E1027" i="11" s="1"/>
  <c r="D1028" i="11"/>
  <c r="G1027" i="11"/>
  <c r="G1026" i="11" s="1"/>
  <c r="E1026" i="11"/>
  <c r="L1024" i="11"/>
  <c r="F1024" i="11"/>
  <c r="I1024" i="11" s="1"/>
  <c r="L1023" i="11"/>
  <c r="F1023" i="11"/>
  <c r="I1023" i="11" s="1"/>
  <c r="L1022" i="11"/>
  <c r="F1022" i="11"/>
  <c r="I1022" i="11" s="1"/>
  <c r="M1022" i="11" s="1"/>
  <c r="L1021" i="11"/>
  <c r="F1021" i="11"/>
  <c r="I1021" i="11" s="1"/>
  <c r="M1021" i="11" s="1"/>
  <c r="L1020" i="11"/>
  <c r="F1020" i="11"/>
  <c r="I1020" i="11" s="1"/>
  <c r="M1020" i="11" s="1"/>
  <c r="L1019" i="11"/>
  <c r="F1019" i="11"/>
  <c r="I1019" i="11" s="1"/>
  <c r="L1018" i="11"/>
  <c r="F1018" i="11"/>
  <c r="I1018" i="11" s="1"/>
  <c r="L1017" i="11"/>
  <c r="F1017" i="11"/>
  <c r="I1017" i="11" s="1"/>
  <c r="L1016" i="11"/>
  <c r="F1016" i="11"/>
  <c r="I1016" i="11" s="1"/>
  <c r="M1016" i="11" s="1"/>
  <c r="L1015" i="11"/>
  <c r="F1015" i="11"/>
  <c r="I1015" i="11" s="1"/>
  <c r="L1014" i="11"/>
  <c r="F1014" i="11"/>
  <c r="I1014" i="11" s="1"/>
  <c r="K1013" i="11"/>
  <c r="K1012" i="11" s="1"/>
  <c r="K1011" i="11" s="1"/>
  <c r="L1011" i="11" s="1"/>
  <c r="J1013" i="11"/>
  <c r="J1012" i="11" s="1"/>
  <c r="J1011" i="11" s="1"/>
  <c r="H1013" i="11"/>
  <c r="H1012" i="11" s="1"/>
  <c r="H1011" i="11" s="1"/>
  <c r="G1013" i="11"/>
  <c r="G1012" i="11" s="1"/>
  <c r="G1011" i="11" s="1"/>
  <c r="E1013" i="11"/>
  <c r="E1012" i="11" s="1"/>
  <c r="E1011" i="11" s="1"/>
  <c r="D1013" i="11"/>
  <c r="D1012" i="11" s="1"/>
  <c r="D1011" i="11" s="1"/>
  <c r="L1010" i="11"/>
  <c r="F1010" i="11"/>
  <c r="I1010" i="11" s="1"/>
  <c r="M1010" i="11" s="1"/>
  <c r="L1009" i="11"/>
  <c r="F1009" i="11"/>
  <c r="I1009" i="11" s="1"/>
  <c r="L1008" i="11"/>
  <c r="F1008" i="11"/>
  <c r="I1008" i="11" s="1"/>
  <c r="M1008" i="11" s="1"/>
  <c r="L1007" i="11"/>
  <c r="M1007" i="11" s="1"/>
  <c r="F1007" i="11"/>
  <c r="I1007" i="11" s="1"/>
  <c r="L1006" i="11"/>
  <c r="F1006" i="11"/>
  <c r="I1006" i="11" s="1"/>
  <c r="L1005" i="11"/>
  <c r="F1005" i="11"/>
  <c r="I1005" i="11" s="1"/>
  <c r="L1004" i="11"/>
  <c r="F1004" i="11"/>
  <c r="I1004" i="11" s="1"/>
  <c r="L1003" i="11"/>
  <c r="F1003" i="11"/>
  <c r="I1003" i="11" s="1"/>
  <c r="L1002" i="11"/>
  <c r="F1002" i="11"/>
  <c r="I1002" i="11" s="1"/>
  <c r="L1001" i="11"/>
  <c r="F1001" i="11"/>
  <c r="I1001" i="11" s="1"/>
  <c r="L1000" i="11"/>
  <c r="F1000" i="11"/>
  <c r="I1000" i="11" s="1"/>
  <c r="K999" i="11"/>
  <c r="K998" i="11" s="1"/>
  <c r="K997" i="11" s="1"/>
  <c r="K996" i="11" s="1"/>
  <c r="J999" i="11"/>
  <c r="J998" i="11" s="1"/>
  <c r="J997" i="11" s="1"/>
  <c r="J996" i="11" s="1"/>
  <c r="H999" i="11"/>
  <c r="H998" i="11" s="1"/>
  <c r="H997" i="11" s="1"/>
  <c r="H996" i="11" s="1"/>
  <c r="G999" i="11"/>
  <c r="G998" i="11" s="1"/>
  <c r="G997" i="11" s="1"/>
  <c r="E999" i="11"/>
  <c r="E998" i="11" s="1"/>
  <c r="E997" i="11" s="1"/>
  <c r="D999" i="11"/>
  <c r="D998" i="11" s="1"/>
  <c r="D997" i="11" s="1"/>
  <c r="L995" i="11"/>
  <c r="F995" i="11"/>
  <c r="I995" i="11" s="1"/>
  <c r="M995" i="11" s="1"/>
  <c r="L994" i="11"/>
  <c r="F994" i="11"/>
  <c r="I994" i="11" s="1"/>
  <c r="L993" i="11"/>
  <c r="F993" i="11"/>
  <c r="I993" i="11" s="1"/>
  <c r="L992" i="11"/>
  <c r="F992" i="11"/>
  <c r="I992" i="11" s="1"/>
  <c r="L991" i="11"/>
  <c r="F991" i="11"/>
  <c r="I991" i="11" s="1"/>
  <c r="M991" i="11" s="1"/>
  <c r="L990" i="11"/>
  <c r="F990" i="11"/>
  <c r="I990" i="11" s="1"/>
  <c r="M990" i="11" s="1"/>
  <c r="L989" i="11"/>
  <c r="F989" i="11"/>
  <c r="I989" i="11" s="1"/>
  <c r="L988" i="11"/>
  <c r="F988" i="11"/>
  <c r="I988" i="11" s="1"/>
  <c r="L987" i="11"/>
  <c r="I987" i="11"/>
  <c r="M987" i="11" s="1"/>
  <c r="F987" i="11"/>
  <c r="L986" i="11"/>
  <c r="F986" i="11"/>
  <c r="I986" i="11" s="1"/>
  <c r="L985" i="11"/>
  <c r="F985" i="11"/>
  <c r="I985" i="11" s="1"/>
  <c r="K984" i="11"/>
  <c r="K983" i="11" s="1"/>
  <c r="J984" i="11"/>
  <c r="H984" i="11"/>
  <c r="H983" i="11" s="1"/>
  <c r="H982" i="11" s="1"/>
  <c r="G984" i="11"/>
  <c r="G983" i="11" s="1"/>
  <c r="G982" i="11" s="1"/>
  <c r="E984" i="11"/>
  <c r="E983" i="11" s="1"/>
  <c r="E982" i="11" s="1"/>
  <c r="D984" i="11"/>
  <c r="D983" i="11" s="1"/>
  <c r="D982" i="11" s="1"/>
  <c r="L981" i="11"/>
  <c r="F981" i="11"/>
  <c r="I981" i="11" s="1"/>
  <c r="L980" i="11"/>
  <c r="F980" i="11"/>
  <c r="I980" i="11" s="1"/>
  <c r="M980" i="11" s="1"/>
  <c r="L979" i="11"/>
  <c r="M979" i="11" s="1"/>
  <c r="F979" i="11"/>
  <c r="I979" i="11" s="1"/>
  <c r="L978" i="11"/>
  <c r="F978" i="11"/>
  <c r="I978" i="11" s="1"/>
  <c r="L977" i="11"/>
  <c r="F977" i="11"/>
  <c r="I977" i="11" s="1"/>
  <c r="L976" i="11"/>
  <c r="F976" i="11"/>
  <c r="I976" i="11" s="1"/>
  <c r="L975" i="11"/>
  <c r="F975" i="11"/>
  <c r="I975" i="11" s="1"/>
  <c r="L974" i="11"/>
  <c r="F974" i="11"/>
  <c r="I974" i="11" s="1"/>
  <c r="L973" i="11"/>
  <c r="F973" i="11"/>
  <c r="I973" i="11" s="1"/>
  <c r="M973" i="11" s="1"/>
  <c r="L972" i="11"/>
  <c r="M972" i="11" s="1"/>
  <c r="F972" i="11"/>
  <c r="I972" i="11" s="1"/>
  <c r="L971" i="11"/>
  <c r="M971" i="11" s="1"/>
  <c r="F971" i="11"/>
  <c r="I971" i="11" s="1"/>
  <c r="K970" i="11"/>
  <c r="J970" i="11"/>
  <c r="H970" i="11"/>
  <c r="H969" i="11" s="1"/>
  <c r="H968" i="11" s="1"/>
  <c r="H967" i="11" s="1"/>
  <c r="G970" i="11"/>
  <c r="G969" i="11" s="1"/>
  <c r="G968" i="11" s="1"/>
  <c r="G967" i="11" s="1"/>
  <c r="E970" i="11"/>
  <c r="E969" i="11" s="1"/>
  <c r="E968" i="11" s="1"/>
  <c r="D970" i="11"/>
  <c r="J969" i="11"/>
  <c r="J968" i="11" s="1"/>
  <c r="D969" i="11"/>
  <c r="D968" i="11" s="1"/>
  <c r="L966" i="11"/>
  <c r="F966" i="11"/>
  <c r="I966" i="11" s="1"/>
  <c r="L965" i="11"/>
  <c r="F965" i="11"/>
  <c r="I965" i="11" s="1"/>
  <c r="L964" i="11"/>
  <c r="I964" i="11"/>
  <c r="F964" i="11"/>
  <c r="L963" i="11"/>
  <c r="F963" i="11"/>
  <c r="I963" i="11" s="1"/>
  <c r="L962" i="11"/>
  <c r="F962" i="11"/>
  <c r="I962" i="11" s="1"/>
  <c r="L961" i="11"/>
  <c r="F961" i="11"/>
  <c r="I961" i="11" s="1"/>
  <c r="L960" i="11"/>
  <c r="F960" i="11"/>
  <c r="I960" i="11" s="1"/>
  <c r="L959" i="11"/>
  <c r="I959" i="11"/>
  <c r="F959" i="11"/>
  <c r="L958" i="11"/>
  <c r="F958" i="11"/>
  <c r="I958" i="11" s="1"/>
  <c r="L957" i="11"/>
  <c r="F957" i="11"/>
  <c r="I957" i="11" s="1"/>
  <c r="L956" i="11"/>
  <c r="F956" i="11"/>
  <c r="I956" i="11" s="1"/>
  <c r="K955" i="11"/>
  <c r="J955" i="11"/>
  <c r="J954" i="11" s="1"/>
  <c r="H955" i="11"/>
  <c r="H954" i="11" s="1"/>
  <c r="H953" i="11" s="1"/>
  <c r="G955" i="11"/>
  <c r="E955" i="11"/>
  <c r="E954" i="11" s="1"/>
  <c r="E953" i="11" s="1"/>
  <c r="D955" i="11"/>
  <c r="G954" i="11"/>
  <c r="G953" i="11" s="1"/>
  <c r="L952" i="11"/>
  <c r="F952" i="11"/>
  <c r="I952" i="11" s="1"/>
  <c r="L951" i="11"/>
  <c r="I951" i="11"/>
  <c r="F951" i="11"/>
  <c r="L950" i="11"/>
  <c r="F950" i="11"/>
  <c r="I950" i="11" s="1"/>
  <c r="L949" i="11"/>
  <c r="F949" i="11"/>
  <c r="I949" i="11" s="1"/>
  <c r="M949" i="11" s="1"/>
  <c r="L948" i="11"/>
  <c r="F948" i="11"/>
  <c r="I948" i="11" s="1"/>
  <c r="L947" i="11"/>
  <c r="F947" i="11"/>
  <c r="I947" i="11" s="1"/>
  <c r="L946" i="11"/>
  <c r="I946" i="11"/>
  <c r="M946" i="11" s="1"/>
  <c r="F946" i="11"/>
  <c r="L945" i="11"/>
  <c r="F945" i="11"/>
  <c r="I945" i="11" s="1"/>
  <c r="L944" i="11"/>
  <c r="F944" i="11"/>
  <c r="I944" i="11" s="1"/>
  <c r="L943" i="11"/>
  <c r="F943" i="11"/>
  <c r="I943" i="11" s="1"/>
  <c r="M943" i="11" s="1"/>
  <c r="L942" i="11"/>
  <c r="F942" i="11"/>
  <c r="I942" i="11" s="1"/>
  <c r="K941" i="11"/>
  <c r="K940" i="11" s="1"/>
  <c r="K939" i="11" s="1"/>
  <c r="J941" i="11"/>
  <c r="H941" i="11"/>
  <c r="G941" i="11"/>
  <c r="G940" i="11" s="1"/>
  <c r="G939" i="11" s="1"/>
  <c r="E941" i="11"/>
  <c r="E940" i="11" s="1"/>
  <c r="E939" i="11" s="1"/>
  <c r="D941" i="11"/>
  <c r="J940" i="11"/>
  <c r="J939" i="11" s="1"/>
  <c r="H940" i="11"/>
  <c r="H939" i="11" s="1"/>
  <c r="H938" i="11" s="1"/>
  <c r="L937" i="11"/>
  <c r="F937" i="11"/>
  <c r="I937" i="11" s="1"/>
  <c r="M937" i="11" s="1"/>
  <c r="L936" i="11"/>
  <c r="F936" i="11"/>
  <c r="I936" i="11" s="1"/>
  <c r="L935" i="11"/>
  <c r="F935" i="11"/>
  <c r="I935" i="11" s="1"/>
  <c r="L934" i="11"/>
  <c r="F934" i="11"/>
  <c r="I934" i="11" s="1"/>
  <c r="L933" i="11"/>
  <c r="F933" i="11"/>
  <c r="I933" i="11" s="1"/>
  <c r="L932" i="11"/>
  <c r="F932" i="11"/>
  <c r="I932" i="11" s="1"/>
  <c r="L931" i="11"/>
  <c r="I931" i="11"/>
  <c r="F931" i="11"/>
  <c r="L930" i="11"/>
  <c r="F930" i="11"/>
  <c r="I930" i="11" s="1"/>
  <c r="L929" i="11"/>
  <c r="F929" i="11"/>
  <c r="I929" i="11" s="1"/>
  <c r="L928" i="11"/>
  <c r="F928" i="11"/>
  <c r="I928" i="11" s="1"/>
  <c r="L927" i="11"/>
  <c r="F927" i="11"/>
  <c r="I927" i="11" s="1"/>
  <c r="K926" i="11"/>
  <c r="K925" i="11" s="1"/>
  <c r="K924" i="11" s="1"/>
  <c r="J926" i="11"/>
  <c r="J925" i="11" s="1"/>
  <c r="J924" i="11" s="1"/>
  <c r="H926" i="11"/>
  <c r="H925" i="11" s="1"/>
  <c r="H924" i="11" s="1"/>
  <c r="G926" i="11"/>
  <c r="G925" i="11" s="1"/>
  <c r="G924" i="11" s="1"/>
  <c r="E926" i="11"/>
  <c r="E925" i="11" s="1"/>
  <c r="E924" i="11" s="1"/>
  <c r="D926" i="11"/>
  <c r="L923" i="11"/>
  <c r="F923" i="11"/>
  <c r="I923" i="11" s="1"/>
  <c r="M923" i="11" s="1"/>
  <c r="L922" i="11"/>
  <c r="L921" i="11" s="1"/>
  <c r="K922" i="11"/>
  <c r="K921" i="11" s="1"/>
  <c r="J922" i="11"/>
  <c r="J921" i="11" s="1"/>
  <c r="H922" i="11"/>
  <c r="H921" i="11" s="1"/>
  <c r="G922" i="11"/>
  <c r="G921" i="11" s="1"/>
  <c r="E922" i="11"/>
  <c r="E921" i="11" s="1"/>
  <c r="D922" i="11"/>
  <c r="D921" i="11"/>
  <c r="L920" i="11"/>
  <c r="I920" i="11"/>
  <c r="M920" i="11" s="1"/>
  <c r="F920" i="11"/>
  <c r="L919" i="11"/>
  <c r="F919" i="11"/>
  <c r="I919" i="11" s="1"/>
  <c r="M919" i="11" s="1"/>
  <c r="L918" i="11"/>
  <c r="F918" i="11"/>
  <c r="I918" i="11" s="1"/>
  <c r="M918" i="11" s="1"/>
  <c r="L917" i="11"/>
  <c r="F917" i="11"/>
  <c r="I917" i="11" s="1"/>
  <c r="M917" i="11" s="1"/>
  <c r="L916" i="11"/>
  <c r="F916" i="11"/>
  <c r="I916" i="11" s="1"/>
  <c r="L915" i="11"/>
  <c r="I915" i="11"/>
  <c r="F915" i="11"/>
  <c r="L914" i="11"/>
  <c r="F914" i="11"/>
  <c r="I914" i="11" s="1"/>
  <c r="L913" i="11"/>
  <c r="F913" i="11"/>
  <c r="I913" i="11" s="1"/>
  <c r="M913" i="11" s="1"/>
  <c r="L912" i="11"/>
  <c r="F912" i="11"/>
  <c r="I912" i="11" s="1"/>
  <c r="M912" i="11" s="1"/>
  <c r="L911" i="11"/>
  <c r="F911" i="11"/>
  <c r="I911" i="11" s="1"/>
  <c r="M911" i="11" s="1"/>
  <c r="L910" i="11"/>
  <c r="F910" i="11"/>
  <c r="I910" i="11" s="1"/>
  <c r="M910" i="11" s="1"/>
  <c r="K909" i="11"/>
  <c r="K908" i="11" s="1"/>
  <c r="J909" i="11"/>
  <c r="H909" i="11"/>
  <c r="H908" i="11" s="1"/>
  <c r="G909" i="11"/>
  <c r="G908" i="11" s="1"/>
  <c r="E909" i="11"/>
  <c r="E908" i="11" s="1"/>
  <c r="E907" i="11" s="1"/>
  <c r="D909" i="11"/>
  <c r="L905" i="11"/>
  <c r="F905" i="11"/>
  <c r="I905" i="11" s="1"/>
  <c r="L904" i="11"/>
  <c r="M904" i="11" s="1"/>
  <c r="F904" i="11"/>
  <c r="I904" i="11" s="1"/>
  <c r="L903" i="11"/>
  <c r="F903" i="11"/>
  <c r="I903" i="11" s="1"/>
  <c r="L902" i="11"/>
  <c r="F902" i="11"/>
  <c r="I902" i="11" s="1"/>
  <c r="L901" i="11"/>
  <c r="M901" i="11" s="1"/>
  <c r="F901" i="11"/>
  <c r="I901" i="11" s="1"/>
  <c r="L900" i="11"/>
  <c r="F900" i="11"/>
  <c r="I900" i="11" s="1"/>
  <c r="L899" i="11"/>
  <c r="I899" i="11"/>
  <c r="F899" i="11"/>
  <c r="L898" i="11"/>
  <c r="F898" i="11"/>
  <c r="I898" i="11" s="1"/>
  <c r="L897" i="11"/>
  <c r="F897" i="11"/>
  <c r="I897" i="11" s="1"/>
  <c r="L896" i="11"/>
  <c r="F896" i="11"/>
  <c r="I896" i="11" s="1"/>
  <c r="L895" i="11"/>
  <c r="F895" i="11"/>
  <c r="I895" i="11" s="1"/>
  <c r="M895" i="11" s="1"/>
  <c r="K894" i="11"/>
  <c r="K893" i="11" s="1"/>
  <c r="K892" i="11" s="1"/>
  <c r="J894" i="11"/>
  <c r="J893" i="11" s="1"/>
  <c r="J892" i="11" s="1"/>
  <c r="H894" i="11"/>
  <c r="G894" i="11"/>
  <c r="G893" i="11" s="1"/>
  <c r="G892" i="11" s="1"/>
  <c r="E894" i="11"/>
  <c r="E893" i="11" s="1"/>
  <c r="E892" i="11" s="1"/>
  <c r="D894" i="11"/>
  <c r="D893" i="11" s="1"/>
  <c r="D892" i="11" s="1"/>
  <c r="H893" i="11"/>
  <c r="H892" i="11" s="1"/>
  <c r="L891" i="11"/>
  <c r="F891" i="11"/>
  <c r="I891" i="11" s="1"/>
  <c r="M891" i="11" s="1"/>
  <c r="L890" i="11"/>
  <c r="F890" i="11"/>
  <c r="I890" i="11" s="1"/>
  <c r="M890" i="11" s="1"/>
  <c r="L889" i="11"/>
  <c r="F889" i="11"/>
  <c r="I889" i="11" s="1"/>
  <c r="L888" i="11"/>
  <c r="F888" i="11"/>
  <c r="I888" i="11" s="1"/>
  <c r="L887" i="11"/>
  <c r="F887" i="11"/>
  <c r="I887" i="11" s="1"/>
  <c r="L886" i="11"/>
  <c r="I886" i="11"/>
  <c r="M886" i="11" s="1"/>
  <c r="F886" i="11"/>
  <c r="L885" i="11"/>
  <c r="F885" i="11"/>
  <c r="I885" i="11" s="1"/>
  <c r="L884" i="11"/>
  <c r="F884" i="11"/>
  <c r="I884" i="11" s="1"/>
  <c r="L883" i="11"/>
  <c r="F883" i="11"/>
  <c r="I883" i="11" s="1"/>
  <c r="L882" i="11"/>
  <c r="F882" i="11"/>
  <c r="I882" i="11" s="1"/>
  <c r="L881" i="11"/>
  <c r="F881" i="11"/>
  <c r="I881" i="11" s="1"/>
  <c r="K880" i="11"/>
  <c r="J880" i="11"/>
  <c r="J879" i="11" s="1"/>
  <c r="H880" i="11"/>
  <c r="H879" i="11" s="1"/>
  <c r="H878" i="11" s="1"/>
  <c r="H877" i="11" s="1"/>
  <c r="G880" i="11"/>
  <c r="G879" i="11" s="1"/>
  <c r="G878" i="11" s="1"/>
  <c r="E880" i="11"/>
  <c r="E879" i="11" s="1"/>
  <c r="E878" i="11" s="1"/>
  <c r="E877" i="11" s="1"/>
  <c r="D880" i="11"/>
  <c r="L875" i="11"/>
  <c r="F875" i="11"/>
  <c r="I875" i="11" s="1"/>
  <c r="L874" i="11"/>
  <c r="I874" i="11"/>
  <c r="F874" i="11"/>
  <c r="L873" i="11"/>
  <c r="F873" i="11"/>
  <c r="I873" i="11" s="1"/>
  <c r="M873" i="11" s="1"/>
  <c r="L872" i="11"/>
  <c r="F872" i="11"/>
  <c r="I872" i="11" s="1"/>
  <c r="L871" i="11"/>
  <c r="F871" i="11"/>
  <c r="I871" i="11" s="1"/>
  <c r="L870" i="11"/>
  <c r="F870" i="11"/>
  <c r="I870" i="11" s="1"/>
  <c r="L869" i="11"/>
  <c r="F869" i="11"/>
  <c r="I869" i="11" s="1"/>
  <c r="L868" i="11"/>
  <c r="F868" i="11"/>
  <c r="I868" i="11" s="1"/>
  <c r="L867" i="11"/>
  <c r="F867" i="11"/>
  <c r="I867" i="11" s="1"/>
  <c r="L866" i="11"/>
  <c r="F866" i="11"/>
  <c r="I866" i="11" s="1"/>
  <c r="L865" i="11"/>
  <c r="I865" i="11"/>
  <c r="F865" i="11"/>
  <c r="K864" i="11"/>
  <c r="K863" i="11" s="1"/>
  <c r="K862" i="11" s="1"/>
  <c r="J864" i="11"/>
  <c r="L864" i="11" s="1"/>
  <c r="H864" i="11"/>
  <c r="H863" i="11" s="1"/>
  <c r="H862" i="11" s="1"/>
  <c r="G864" i="11"/>
  <c r="G863" i="11" s="1"/>
  <c r="G862" i="11" s="1"/>
  <c r="E864" i="11"/>
  <c r="E863" i="11" s="1"/>
  <c r="E862" i="11" s="1"/>
  <c r="D864" i="11"/>
  <c r="L861" i="11"/>
  <c r="F861" i="11"/>
  <c r="I861" i="11" s="1"/>
  <c r="L860" i="11"/>
  <c r="F860" i="11"/>
  <c r="I860" i="11" s="1"/>
  <c r="M860" i="11" s="1"/>
  <c r="L859" i="11"/>
  <c r="F859" i="11"/>
  <c r="I859" i="11" s="1"/>
  <c r="L858" i="11"/>
  <c r="F858" i="11"/>
  <c r="I858" i="11" s="1"/>
  <c r="L857" i="11"/>
  <c r="F857" i="11"/>
  <c r="I857" i="11" s="1"/>
  <c r="L856" i="11"/>
  <c r="F856" i="11"/>
  <c r="I856" i="11" s="1"/>
  <c r="M856" i="11" s="1"/>
  <c r="L855" i="11"/>
  <c r="F855" i="11"/>
  <c r="I855" i="11" s="1"/>
  <c r="L854" i="11"/>
  <c r="F854" i="11"/>
  <c r="I854" i="11" s="1"/>
  <c r="L853" i="11"/>
  <c r="F853" i="11"/>
  <c r="I853" i="11" s="1"/>
  <c r="L852" i="11"/>
  <c r="F852" i="11"/>
  <c r="I852" i="11" s="1"/>
  <c r="M852" i="11" s="1"/>
  <c r="L851" i="11"/>
  <c r="F851" i="11"/>
  <c r="I851" i="11" s="1"/>
  <c r="K850" i="11"/>
  <c r="K849" i="11" s="1"/>
  <c r="K848" i="11" s="1"/>
  <c r="K847" i="11" s="1"/>
  <c r="J850" i="11"/>
  <c r="H850" i="11"/>
  <c r="H849" i="11" s="1"/>
  <c r="H848" i="11" s="1"/>
  <c r="G850" i="11"/>
  <c r="G849" i="11" s="1"/>
  <c r="G848" i="11" s="1"/>
  <c r="E850" i="11"/>
  <c r="E849" i="11" s="1"/>
  <c r="E848" i="11" s="1"/>
  <c r="D850" i="11"/>
  <c r="L846" i="11"/>
  <c r="F846" i="11"/>
  <c r="I846" i="11" s="1"/>
  <c r="L845" i="11"/>
  <c r="F845" i="11"/>
  <c r="I845" i="11" s="1"/>
  <c r="M845" i="11" s="1"/>
  <c r="L844" i="11"/>
  <c r="M844" i="11" s="1"/>
  <c r="F844" i="11"/>
  <c r="I844" i="11" s="1"/>
  <c r="L843" i="11"/>
  <c r="F843" i="11"/>
  <c r="I843" i="11" s="1"/>
  <c r="M843" i="11" s="1"/>
  <c r="L842" i="11"/>
  <c r="F842" i="11"/>
  <c r="I842" i="11" s="1"/>
  <c r="M841" i="11"/>
  <c r="L841" i="11"/>
  <c r="F841" i="11"/>
  <c r="I841" i="11" s="1"/>
  <c r="L840" i="11"/>
  <c r="M840" i="11" s="1"/>
  <c r="F840" i="11"/>
  <c r="I840" i="11" s="1"/>
  <c r="L839" i="11"/>
  <c r="F839" i="11"/>
  <c r="I839" i="11" s="1"/>
  <c r="L838" i="11"/>
  <c r="F838" i="11"/>
  <c r="I838" i="11" s="1"/>
  <c r="L837" i="11"/>
  <c r="F837" i="11"/>
  <c r="I837" i="11" s="1"/>
  <c r="L836" i="11"/>
  <c r="F836" i="11"/>
  <c r="I836" i="11" s="1"/>
  <c r="M836" i="11" s="1"/>
  <c r="K835" i="11"/>
  <c r="J835" i="11"/>
  <c r="L835" i="11" s="1"/>
  <c r="H835" i="11"/>
  <c r="H834" i="11" s="1"/>
  <c r="H833" i="11" s="1"/>
  <c r="H832" i="11" s="1"/>
  <c r="G835" i="11"/>
  <c r="G834" i="11" s="1"/>
  <c r="G833" i="11" s="1"/>
  <c r="G832" i="11" s="1"/>
  <c r="E835" i="11"/>
  <c r="E834" i="11" s="1"/>
  <c r="E833" i="11" s="1"/>
  <c r="E832" i="11" s="1"/>
  <c r="D835" i="11"/>
  <c r="K834" i="11"/>
  <c r="K833" i="11" s="1"/>
  <c r="K832" i="11" s="1"/>
  <c r="L831" i="11"/>
  <c r="F831" i="11"/>
  <c r="I831" i="11" s="1"/>
  <c r="L830" i="11"/>
  <c r="F830" i="11"/>
  <c r="I830" i="11" s="1"/>
  <c r="L829" i="11"/>
  <c r="F829" i="11"/>
  <c r="I829" i="11" s="1"/>
  <c r="L828" i="11"/>
  <c r="F828" i="11"/>
  <c r="I828" i="11" s="1"/>
  <c r="L827" i="11"/>
  <c r="F827" i="11"/>
  <c r="I827" i="11" s="1"/>
  <c r="L826" i="11"/>
  <c r="F826" i="11"/>
  <c r="I826" i="11" s="1"/>
  <c r="L825" i="11"/>
  <c r="F825" i="11"/>
  <c r="I825" i="11" s="1"/>
  <c r="M825" i="11" s="1"/>
  <c r="L824" i="11"/>
  <c r="F824" i="11"/>
  <c r="I824" i="11" s="1"/>
  <c r="L823" i="11"/>
  <c r="F823" i="11"/>
  <c r="I823" i="11" s="1"/>
  <c r="M823" i="11" s="1"/>
  <c r="L822" i="11"/>
  <c r="M822" i="11" s="1"/>
  <c r="F822" i="11"/>
  <c r="I822" i="11" s="1"/>
  <c r="L821" i="11"/>
  <c r="F821" i="11"/>
  <c r="I821" i="11" s="1"/>
  <c r="K820" i="11"/>
  <c r="J820" i="11"/>
  <c r="L820" i="11" s="1"/>
  <c r="H820" i="11"/>
  <c r="H819" i="11" s="1"/>
  <c r="H818" i="11" s="1"/>
  <c r="G820" i="11"/>
  <c r="G819" i="11" s="1"/>
  <c r="G818" i="11" s="1"/>
  <c r="E820" i="11"/>
  <c r="E819" i="11" s="1"/>
  <c r="E818" i="11" s="1"/>
  <c r="D820" i="11"/>
  <c r="K819" i="11"/>
  <c r="K818" i="11" s="1"/>
  <c r="J819" i="11"/>
  <c r="L817" i="11"/>
  <c r="F817" i="11"/>
  <c r="I817" i="11" s="1"/>
  <c r="L816" i="11"/>
  <c r="F816" i="11"/>
  <c r="I816" i="11" s="1"/>
  <c r="L815" i="11"/>
  <c r="F815" i="11"/>
  <c r="I815" i="11" s="1"/>
  <c r="L814" i="11"/>
  <c r="F814" i="11"/>
  <c r="I814" i="11" s="1"/>
  <c r="L813" i="11"/>
  <c r="F813" i="11"/>
  <c r="I813" i="11" s="1"/>
  <c r="L812" i="11"/>
  <c r="F812" i="11"/>
  <c r="I812" i="11" s="1"/>
  <c r="L811" i="11"/>
  <c r="F811" i="11"/>
  <c r="I811" i="11" s="1"/>
  <c r="L810" i="11"/>
  <c r="F810" i="11"/>
  <c r="I810" i="11" s="1"/>
  <c r="L809" i="11"/>
  <c r="F809" i="11"/>
  <c r="I809" i="11" s="1"/>
  <c r="L808" i="11"/>
  <c r="F808" i="11"/>
  <c r="I808" i="11" s="1"/>
  <c r="L807" i="11"/>
  <c r="F807" i="11"/>
  <c r="I807" i="11" s="1"/>
  <c r="K806" i="11"/>
  <c r="K805" i="11" s="1"/>
  <c r="K804" i="11" s="1"/>
  <c r="J806" i="11"/>
  <c r="H806" i="11"/>
  <c r="H805" i="11" s="1"/>
  <c r="H804" i="11" s="1"/>
  <c r="G806" i="11"/>
  <c r="G805" i="11" s="1"/>
  <c r="G804" i="11" s="1"/>
  <c r="E806" i="11"/>
  <c r="E805" i="11" s="1"/>
  <c r="E804" i="11" s="1"/>
  <c r="E803" i="11" s="1"/>
  <c r="D806" i="11"/>
  <c r="L801" i="11"/>
  <c r="F801" i="11"/>
  <c r="I801" i="11" s="1"/>
  <c r="L800" i="11"/>
  <c r="M800" i="11" s="1"/>
  <c r="F800" i="11"/>
  <c r="I800" i="11" s="1"/>
  <c r="L799" i="11"/>
  <c r="F799" i="11"/>
  <c r="I799" i="11" s="1"/>
  <c r="L798" i="11"/>
  <c r="F798" i="11"/>
  <c r="I798" i="11" s="1"/>
  <c r="L797" i="11"/>
  <c r="F797" i="11"/>
  <c r="I797" i="11" s="1"/>
  <c r="L796" i="11"/>
  <c r="M796" i="11" s="1"/>
  <c r="F796" i="11"/>
  <c r="I796" i="11" s="1"/>
  <c r="L795" i="11"/>
  <c r="F795" i="11"/>
  <c r="I795" i="11" s="1"/>
  <c r="L794" i="11"/>
  <c r="F794" i="11"/>
  <c r="I794" i="11" s="1"/>
  <c r="L793" i="11"/>
  <c r="F793" i="11"/>
  <c r="I793" i="11" s="1"/>
  <c r="L792" i="11"/>
  <c r="F792" i="11"/>
  <c r="I792" i="11" s="1"/>
  <c r="L791" i="11"/>
  <c r="I791" i="11"/>
  <c r="F791" i="11"/>
  <c r="K790" i="11"/>
  <c r="K789" i="11" s="1"/>
  <c r="K788" i="11" s="1"/>
  <c r="J790" i="11"/>
  <c r="H790" i="11"/>
  <c r="H789" i="11" s="1"/>
  <c r="H788" i="11" s="1"/>
  <c r="G790" i="11"/>
  <c r="G789" i="11" s="1"/>
  <c r="G788" i="11" s="1"/>
  <c r="E790" i="11"/>
  <c r="E789" i="11" s="1"/>
  <c r="E788" i="11" s="1"/>
  <c r="D790" i="11"/>
  <c r="L787" i="11"/>
  <c r="F787" i="11"/>
  <c r="I787" i="11" s="1"/>
  <c r="L786" i="11"/>
  <c r="F786" i="11"/>
  <c r="I786" i="11" s="1"/>
  <c r="L785" i="11"/>
  <c r="F785" i="11"/>
  <c r="I785" i="11" s="1"/>
  <c r="L784" i="11"/>
  <c r="F784" i="11"/>
  <c r="I784" i="11" s="1"/>
  <c r="M784" i="11" s="1"/>
  <c r="L783" i="11"/>
  <c r="F783" i="11"/>
  <c r="I783" i="11" s="1"/>
  <c r="L782" i="11"/>
  <c r="F782" i="11"/>
  <c r="I782" i="11" s="1"/>
  <c r="L781" i="11"/>
  <c r="F781" i="11"/>
  <c r="I781" i="11" s="1"/>
  <c r="L780" i="11"/>
  <c r="F780" i="11"/>
  <c r="I780" i="11" s="1"/>
  <c r="L779" i="11"/>
  <c r="F779" i="11"/>
  <c r="I779" i="11" s="1"/>
  <c r="L778" i="11"/>
  <c r="F778" i="11"/>
  <c r="I778" i="11" s="1"/>
  <c r="L777" i="11"/>
  <c r="F777" i="11"/>
  <c r="I777" i="11" s="1"/>
  <c r="K776" i="11"/>
  <c r="K775" i="11" s="1"/>
  <c r="K774" i="11" s="1"/>
  <c r="J776" i="11"/>
  <c r="L776" i="11" s="1"/>
  <c r="H776" i="11"/>
  <c r="H775" i="11" s="1"/>
  <c r="H774" i="11" s="1"/>
  <c r="G776" i="11"/>
  <c r="G775" i="11" s="1"/>
  <c r="G774" i="11" s="1"/>
  <c r="E776" i="11"/>
  <c r="E775" i="11" s="1"/>
  <c r="E774" i="11" s="1"/>
  <c r="D776" i="11"/>
  <c r="D775" i="11" s="1"/>
  <c r="D774" i="11" s="1"/>
  <c r="L773" i="11"/>
  <c r="F773" i="11"/>
  <c r="I773" i="11" s="1"/>
  <c r="L772" i="11"/>
  <c r="F772" i="11"/>
  <c r="I772" i="11" s="1"/>
  <c r="L771" i="11"/>
  <c r="F771" i="11"/>
  <c r="I771" i="11" s="1"/>
  <c r="L770" i="11"/>
  <c r="F770" i="11"/>
  <c r="I770" i="11" s="1"/>
  <c r="L769" i="11"/>
  <c r="F769" i="11"/>
  <c r="I769" i="11" s="1"/>
  <c r="L768" i="11"/>
  <c r="F768" i="11"/>
  <c r="I768" i="11" s="1"/>
  <c r="L767" i="11"/>
  <c r="F767" i="11"/>
  <c r="I767" i="11" s="1"/>
  <c r="L766" i="11"/>
  <c r="F766" i="11"/>
  <c r="I766" i="11" s="1"/>
  <c r="L765" i="11"/>
  <c r="F765" i="11"/>
  <c r="I765" i="11" s="1"/>
  <c r="L764" i="11"/>
  <c r="F764" i="11"/>
  <c r="I764" i="11" s="1"/>
  <c r="L763" i="11"/>
  <c r="F763" i="11"/>
  <c r="I763" i="11" s="1"/>
  <c r="K762" i="11"/>
  <c r="K761" i="11" s="1"/>
  <c r="K760" i="11" s="1"/>
  <c r="J762" i="11"/>
  <c r="H762" i="11"/>
  <c r="H761" i="11" s="1"/>
  <c r="H760" i="11" s="1"/>
  <c r="G762" i="11"/>
  <c r="G761" i="11" s="1"/>
  <c r="G760" i="11" s="1"/>
  <c r="E762" i="11"/>
  <c r="E761" i="11" s="1"/>
  <c r="E760" i="11" s="1"/>
  <c r="D762" i="11"/>
  <c r="F762" i="11" s="1"/>
  <c r="L758" i="11"/>
  <c r="F758" i="11"/>
  <c r="I758" i="11" s="1"/>
  <c r="L757" i="11"/>
  <c r="F757" i="11"/>
  <c r="I757" i="11" s="1"/>
  <c r="L756" i="11"/>
  <c r="F756" i="11"/>
  <c r="I756" i="11" s="1"/>
  <c r="L755" i="11"/>
  <c r="F755" i="11"/>
  <c r="I755" i="11" s="1"/>
  <c r="L754" i="11"/>
  <c r="I754" i="11"/>
  <c r="F754" i="11"/>
  <c r="L753" i="11"/>
  <c r="F753" i="11"/>
  <c r="I753" i="11" s="1"/>
  <c r="L752" i="11"/>
  <c r="F752" i="11"/>
  <c r="I752" i="11" s="1"/>
  <c r="L751" i="11"/>
  <c r="M751" i="11" s="1"/>
  <c r="F751" i="11"/>
  <c r="I751" i="11" s="1"/>
  <c r="L750" i="11"/>
  <c r="F750" i="11"/>
  <c r="I750" i="11" s="1"/>
  <c r="L749" i="11"/>
  <c r="F749" i="11"/>
  <c r="I749" i="11" s="1"/>
  <c r="L748" i="11"/>
  <c r="F748" i="11"/>
  <c r="I748" i="11" s="1"/>
  <c r="K747" i="11"/>
  <c r="K746" i="11" s="1"/>
  <c r="K745" i="11" s="1"/>
  <c r="J747" i="11"/>
  <c r="H747" i="11"/>
  <c r="H746" i="11" s="1"/>
  <c r="H745" i="11" s="1"/>
  <c r="G747" i="11"/>
  <c r="G746" i="11" s="1"/>
  <c r="G745" i="11" s="1"/>
  <c r="E747" i="11"/>
  <c r="E746" i="11" s="1"/>
  <c r="E745" i="11" s="1"/>
  <c r="D747" i="11"/>
  <c r="J746" i="11"/>
  <c r="L744" i="11"/>
  <c r="F744" i="11"/>
  <c r="I744" i="11" s="1"/>
  <c r="L743" i="11"/>
  <c r="F743" i="11"/>
  <c r="I743" i="11" s="1"/>
  <c r="L742" i="11"/>
  <c r="F742" i="11"/>
  <c r="I742" i="11" s="1"/>
  <c r="L741" i="11"/>
  <c r="F741" i="11"/>
  <c r="I741" i="11" s="1"/>
  <c r="L740" i="11"/>
  <c r="F740" i="11"/>
  <c r="I740" i="11" s="1"/>
  <c r="L739" i="11"/>
  <c r="F739" i="11"/>
  <c r="I739" i="11" s="1"/>
  <c r="L738" i="11"/>
  <c r="F738" i="11"/>
  <c r="I738" i="11" s="1"/>
  <c r="L737" i="11"/>
  <c r="M737" i="11" s="1"/>
  <c r="F737" i="11"/>
  <c r="I737" i="11" s="1"/>
  <c r="L736" i="11"/>
  <c r="F736" i="11"/>
  <c r="I736" i="11" s="1"/>
  <c r="L735" i="11"/>
  <c r="F735" i="11"/>
  <c r="I735" i="11" s="1"/>
  <c r="L734" i="11"/>
  <c r="F734" i="11"/>
  <c r="I734" i="11" s="1"/>
  <c r="K733" i="11"/>
  <c r="K732" i="11" s="1"/>
  <c r="K731" i="11" s="1"/>
  <c r="J733" i="11"/>
  <c r="H733" i="11"/>
  <c r="H732" i="11" s="1"/>
  <c r="H731" i="11" s="1"/>
  <c r="G733" i="11"/>
  <c r="G732" i="11" s="1"/>
  <c r="G731" i="11" s="1"/>
  <c r="E733" i="11"/>
  <c r="D733" i="11"/>
  <c r="D732" i="11" s="1"/>
  <c r="D731" i="11" s="1"/>
  <c r="E732" i="11"/>
  <c r="E731" i="11" s="1"/>
  <c r="L730" i="11"/>
  <c r="F730" i="11"/>
  <c r="I730" i="11" s="1"/>
  <c r="L729" i="11"/>
  <c r="F729" i="11"/>
  <c r="I729" i="11" s="1"/>
  <c r="L728" i="11"/>
  <c r="F728" i="11"/>
  <c r="I728" i="11" s="1"/>
  <c r="L727" i="11"/>
  <c r="F727" i="11"/>
  <c r="I727" i="11" s="1"/>
  <c r="L726" i="11"/>
  <c r="F726" i="11"/>
  <c r="I726" i="11" s="1"/>
  <c r="L725" i="11"/>
  <c r="F725" i="11"/>
  <c r="I725" i="11" s="1"/>
  <c r="L724" i="11"/>
  <c r="F724" i="11"/>
  <c r="I724" i="11" s="1"/>
  <c r="L723" i="11"/>
  <c r="F723" i="11"/>
  <c r="I723" i="11" s="1"/>
  <c r="L722" i="11"/>
  <c r="F722" i="11"/>
  <c r="I722" i="11" s="1"/>
  <c r="L721" i="11"/>
  <c r="F721" i="11"/>
  <c r="I721" i="11" s="1"/>
  <c r="L720" i="11"/>
  <c r="F720" i="11"/>
  <c r="I720" i="11" s="1"/>
  <c r="K719" i="11"/>
  <c r="K718" i="11" s="1"/>
  <c r="K717" i="11" s="1"/>
  <c r="J719" i="11"/>
  <c r="L719" i="11" s="1"/>
  <c r="H719" i="11"/>
  <c r="H718" i="11" s="1"/>
  <c r="H717" i="11" s="1"/>
  <c r="G719" i="11"/>
  <c r="G718" i="11" s="1"/>
  <c r="G717" i="11" s="1"/>
  <c r="E719" i="11"/>
  <c r="E718" i="11" s="1"/>
  <c r="E717" i="11" s="1"/>
  <c r="D719" i="11"/>
  <c r="L715" i="11"/>
  <c r="F715" i="11"/>
  <c r="I715" i="11" s="1"/>
  <c r="L714" i="11"/>
  <c r="F714" i="11"/>
  <c r="I714" i="11" s="1"/>
  <c r="L713" i="11"/>
  <c r="F713" i="11"/>
  <c r="I713" i="11" s="1"/>
  <c r="L712" i="11"/>
  <c r="F712" i="11"/>
  <c r="I712" i="11" s="1"/>
  <c r="L711" i="11"/>
  <c r="F711" i="11"/>
  <c r="I711" i="11" s="1"/>
  <c r="L710" i="11"/>
  <c r="F710" i="11"/>
  <c r="I710" i="11" s="1"/>
  <c r="L709" i="11"/>
  <c r="F709" i="11"/>
  <c r="I709" i="11" s="1"/>
  <c r="L708" i="11"/>
  <c r="F708" i="11"/>
  <c r="I708" i="11" s="1"/>
  <c r="L707" i="11"/>
  <c r="F707" i="11"/>
  <c r="I707" i="11" s="1"/>
  <c r="L706" i="11"/>
  <c r="F706" i="11"/>
  <c r="I706" i="11" s="1"/>
  <c r="L705" i="11"/>
  <c r="F705" i="11"/>
  <c r="I705" i="11" s="1"/>
  <c r="K704" i="11"/>
  <c r="K703" i="11" s="1"/>
  <c r="K702" i="11" s="1"/>
  <c r="J704" i="11"/>
  <c r="J703" i="11" s="1"/>
  <c r="H704" i="11"/>
  <c r="H703" i="11" s="1"/>
  <c r="H702" i="11" s="1"/>
  <c r="G704" i="11"/>
  <c r="G703" i="11" s="1"/>
  <c r="G702" i="11" s="1"/>
  <c r="E704" i="11"/>
  <c r="E703" i="11" s="1"/>
  <c r="E702" i="11" s="1"/>
  <c r="D704" i="11"/>
  <c r="L701" i="11"/>
  <c r="F701" i="11"/>
  <c r="I701" i="11" s="1"/>
  <c r="L700" i="11"/>
  <c r="F700" i="11"/>
  <c r="I700" i="11" s="1"/>
  <c r="L699" i="11"/>
  <c r="F699" i="11"/>
  <c r="I699" i="11" s="1"/>
  <c r="L698" i="11"/>
  <c r="F698" i="11"/>
  <c r="I698" i="11" s="1"/>
  <c r="L697" i="11"/>
  <c r="F697" i="11"/>
  <c r="I697" i="11" s="1"/>
  <c r="L696" i="11"/>
  <c r="F696" i="11"/>
  <c r="I696" i="11" s="1"/>
  <c r="L695" i="11"/>
  <c r="F695" i="11"/>
  <c r="I695" i="11" s="1"/>
  <c r="L694" i="11"/>
  <c r="F694" i="11"/>
  <c r="I694" i="11" s="1"/>
  <c r="L693" i="11"/>
  <c r="F693" i="11"/>
  <c r="I693" i="11" s="1"/>
  <c r="L692" i="11"/>
  <c r="F692" i="11"/>
  <c r="I692" i="11" s="1"/>
  <c r="L691" i="11"/>
  <c r="F691" i="11"/>
  <c r="I691" i="11" s="1"/>
  <c r="K690" i="11"/>
  <c r="K689" i="11" s="1"/>
  <c r="K688" i="11" s="1"/>
  <c r="J690" i="11"/>
  <c r="H690" i="11"/>
  <c r="H689" i="11" s="1"/>
  <c r="H688" i="11" s="1"/>
  <c r="G690" i="11"/>
  <c r="G689" i="11" s="1"/>
  <c r="G688" i="11" s="1"/>
  <c r="E690" i="11"/>
  <c r="F690" i="11" s="1"/>
  <c r="F689" i="11" s="1"/>
  <c r="F688" i="11" s="1"/>
  <c r="D690" i="11"/>
  <c r="D689" i="11" s="1"/>
  <c r="D688" i="11" s="1"/>
  <c r="L687" i="11"/>
  <c r="F687" i="11"/>
  <c r="I687" i="11" s="1"/>
  <c r="L686" i="11"/>
  <c r="F686" i="11"/>
  <c r="I686" i="11" s="1"/>
  <c r="L685" i="11"/>
  <c r="F685" i="11"/>
  <c r="I685" i="11" s="1"/>
  <c r="L684" i="11"/>
  <c r="F684" i="11"/>
  <c r="I684" i="11" s="1"/>
  <c r="L683" i="11"/>
  <c r="F683" i="11"/>
  <c r="I683" i="11" s="1"/>
  <c r="L682" i="11"/>
  <c r="F682" i="11"/>
  <c r="I682" i="11" s="1"/>
  <c r="L681" i="11"/>
  <c r="F681" i="11"/>
  <c r="I681" i="11" s="1"/>
  <c r="L680" i="11"/>
  <c r="F680" i="11"/>
  <c r="I680" i="11" s="1"/>
  <c r="L679" i="11"/>
  <c r="F679" i="11"/>
  <c r="I679" i="11" s="1"/>
  <c r="L678" i="11"/>
  <c r="I678" i="11"/>
  <c r="F678" i="11"/>
  <c r="L677" i="11"/>
  <c r="F677" i="11"/>
  <c r="I677" i="11" s="1"/>
  <c r="K676" i="11"/>
  <c r="K675" i="11" s="1"/>
  <c r="K674" i="11" s="1"/>
  <c r="J676" i="11"/>
  <c r="H676" i="11"/>
  <c r="H675" i="11" s="1"/>
  <c r="H674" i="11" s="1"/>
  <c r="G676" i="11"/>
  <c r="G675" i="11" s="1"/>
  <c r="G674" i="11" s="1"/>
  <c r="E676" i="11"/>
  <c r="E675" i="11" s="1"/>
  <c r="E674" i="11" s="1"/>
  <c r="D676" i="11"/>
  <c r="L673" i="11"/>
  <c r="F673" i="11"/>
  <c r="I673" i="11" s="1"/>
  <c r="L672" i="11"/>
  <c r="F672" i="11"/>
  <c r="I672" i="11" s="1"/>
  <c r="L671" i="11"/>
  <c r="F671" i="11"/>
  <c r="I671" i="11" s="1"/>
  <c r="L670" i="11"/>
  <c r="F670" i="11"/>
  <c r="I670" i="11" s="1"/>
  <c r="L669" i="11"/>
  <c r="M669" i="11" s="1"/>
  <c r="F669" i="11"/>
  <c r="I669" i="11" s="1"/>
  <c r="L668" i="11"/>
  <c r="F668" i="11"/>
  <c r="I668" i="11" s="1"/>
  <c r="L667" i="11"/>
  <c r="F667" i="11"/>
  <c r="I667" i="11" s="1"/>
  <c r="L666" i="11"/>
  <c r="F666" i="11"/>
  <c r="I666" i="11" s="1"/>
  <c r="L665" i="11"/>
  <c r="F665" i="11"/>
  <c r="I665" i="11" s="1"/>
  <c r="L664" i="11"/>
  <c r="F664" i="11"/>
  <c r="I664" i="11" s="1"/>
  <c r="L663" i="11"/>
  <c r="F663" i="11"/>
  <c r="I663" i="11" s="1"/>
  <c r="K662" i="11"/>
  <c r="K661" i="11" s="1"/>
  <c r="K660" i="11" s="1"/>
  <c r="J662" i="11"/>
  <c r="J661" i="11" s="1"/>
  <c r="H662" i="11"/>
  <c r="G662" i="11"/>
  <c r="G661" i="11" s="1"/>
  <c r="G660" i="11" s="1"/>
  <c r="E662" i="11"/>
  <c r="D662" i="11"/>
  <c r="D661" i="11" s="1"/>
  <c r="D660" i="11" s="1"/>
  <c r="H661" i="11"/>
  <c r="H660" i="11" s="1"/>
  <c r="E661" i="11"/>
  <c r="E660" i="11" s="1"/>
  <c r="L659" i="11"/>
  <c r="F659" i="11"/>
  <c r="I659" i="11" s="1"/>
  <c r="L658" i="11"/>
  <c r="F658" i="11"/>
  <c r="I658" i="11" s="1"/>
  <c r="L657" i="11"/>
  <c r="F657" i="11"/>
  <c r="I657" i="11" s="1"/>
  <c r="L656" i="11"/>
  <c r="F656" i="11"/>
  <c r="I656" i="11" s="1"/>
  <c r="L655" i="11"/>
  <c r="F655" i="11"/>
  <c r="I655" i="11" s="1"/>
  <c r="L654" i="11"/>
  <c r="F654" i="11"/>
  <c r="I654" i="11" s="1"/>
  <c r="L653" i="11"/>
  <c r="F653" i="11"/>
  <c r="I653" i="11" s="1"/>
  <c r="L652" i="11"/>
  <c r="F652" i="11"/>
  <c r="I652" i="11" s="1"/>
  <c r="L651" i="11"/>
  <c r="F651" i="11"/>
  <c r="I651" i="11" s="1"/>
  <c r="L650" i="11"/>
  <c r="F650" i="11"/>
  <c r="I650" i="11" s="1"/>
  <c r="L649" i="11"/>
  <c r="F649" i="11"/>
  <c r="I649" i="11" s="1"/>
  <c r="K648" i="11"/>
  <c r="K647" i="11" s="1"/>
  <c r="K646" i="11" s="1"/>
  <c r="J648" i="11"/>
  <c r="J647" i="11" s="1"/>
  <c r="J646" i="11" s="1"/>
  <c r="H648" i="11"/>
  <c r="H647" i="11" s="1"/>
  <c r="H646" i="11" s="1"/>
  <c r="G648" i="11"/>
  <c r="G647" i="11" s="1"/>
  <c r="G646" i="11" s="1"/>
  <c r="E648" i="11"/>
  <c r="E647" i="11" s="1"/>
  <c r="E646" i="11" s="1"/>
  <c r="D648" i="11"/>
  <c r="D647" i="11" s="1"/>
  <c r="D646" i="11" s="1"/>
  <c r="L645" i="11"/>
  <c r="F645" i="11"/>
  <c r="I645" i="11" s="1"/>
  <c r="L644" i="11"/>
  <c r="F644" i="11"/>
  <c r="I644" i="11" s="1"/>
  <c r="L643" i="11"/>
  <c r="F643" i="11"/>
  <c r="I643" i="11" s="1"/>
  <c r="L642" i="11"/>
  <c r="F642" i="11"/>
  <c r="I642" i="11" s="1"/>
  <c r="L641" i="11"/>
  <c r="F641" i="11"/>
  <c r="I641" i="11" s="1"/>
  <c r="L640" i="11"/>
  <c r="F640" i="11"/>
  <c r="I640" i="11" s="1"/>
  <c r="L639" i="11"/>
  <c r="F639" i="11"/>
  <c r="I639" i="11" s="1"/>
  <c r="L638" i="11"/>
  <c r="F638" i="11"/>
  <c r="I638" i="11" s="1"/>
  <c r="L637" i="11"/>
  <c r="F637" i="11"/>
  <c r="I637" i="11" s="1"/>
  <c r="L636" i="11"/>
  <c r="F636" i="11"/>
  <c r="I636" i="11" s="1"/>
  <c r="L635" i="11"/>
  <c r="F635" i="11"/>
  <c r="I635" i="11" s="1"/>
  <c r="K634" i="11"/>
  <c r="K633" i="11" s="1"/>
  <c r="K632" i="11" s="1"/>
  <c r="J634" i="11"/>
  <c r="H634" i="11"/>
  <c r="H633" i="11" s="1"/>
  <c r="H632" i="11" s="1"/>
  <c r="G634" i="11"/>
  <c r="G633" i="11" s="1"/>
  <c r="G632" i="11" s="1"/>
  <c r="E634" i="11"/>
  <c r="D634" i="11"/>
  <c r="D633" i="11" s="1"/>
  <c r="D632" i="11" s="1"/>
  <c r="L631" i="11"/>
  <c r="F631" i="11"/>
  <c r="I631" i="11" s="1"/>
  <c r="L630" i="11"/>
  <c r="F630" i="11"/>
  <c r="I630" i="11" s="1"/>
  <c r="L629" i="11"/>
  <c r="F629" i="11"/>
  <c r="I629" i="11" s="1"/>
  <c r="L628" i="11"/>
  <c r="F628" i="11"/>
  <c r="I628" i="11" s="1"/>
  <c r="L627" i="11"/>
  <c r="F627" i="11"/>
  <c r="I627" i="11" s="1"/>
  <c r="L626" i="11"/>
  <c r="F626" i="11"/>
  <c r="I626" i="11" s="1"/>
  <c r="L625" i="11"/>
  <c r="F625" i="11"/>
  <c r="I625" i="11" s="1"/>
  <c r="L624" i="11"/>
  <c r="F624" i="11"/>
  <c r="I624" i="11" s="1"/>
  <c r="L623" i="11"/>
  <c r="F623" i="11"/>
  <c r="I623" i="11" s="1"/>
  <c r="L622" i="11"/>
  <c r="F622" i="11"/>
  <c r="I622" i="11" s="1"/>
  <c r="L621" i="11"/>
  <c r="I621" i="11"/>
  <c r="F621" i="11"/>
  <c r="K620" i="11"/>
  <c r="K619" i="11" s="1"/>
  <c r="K618" i="11" s="1"/>
  <c r="J620" i="11"/>
  <c r="J619" i="11" s="1"/>
  <c r="H620" i="11"/>
  <c r="H619" i="11" s="1"/>
  <c r="H618" i="11" s="1"/>
  <c r="G620" i="11"/>
  <c r="G619" i="11" s="1"/>
  <c r="G618" i="11" s="1"/>
  <c r="E620" i="11"/>
  <c r="D620" i="11"/>
  <c r="E619" i="11"/>
  <c r="E618" i="11" s="1"/>
  <c r="L617" i="11"/>
  <c r="F617" i="11"/>
  <c r="I617" i="11" s="1"/>
  <c r="L616" i="11"/>
  <c r="F616" i="11"/>
  <c r="I616" i="11" s="1"/>
  <c r="L615" i="11"/>
  <c r="F615" i="11"/>
  <c r="I615" i="11" s="1"/>
  <c r="L614" i="11"/>
  <c r="F614" i="11"/>
  <c r="I614" i="11" s="1"/>
  <c r="L613" i="11"/>
  <c r="F613" i="11"/>
  <c r="I613" i="11" s="1"/>
  <c r="L612" i="11"/>
  <c r="F612" i="11"/>
  <c r="I612" i="11" s="1"/>
  <c r="L611" i="11"/>
  <c r="F611" i="11"/>
  <c r="I611" i="11" s="1"/>
  <c r="L610" i="11"/>
  <c r="F610" i="11"/>
  <c r="I610" i="11" s="1"/>
  <c r="L609" i="11"/>
  <c r="F609" i="11"/>
  <c r="I609" i="11" s="1"/>
  <c r="L608" i="11"/>
  <c r="F608" i="11"/>
  <c r="I608" i="11" s="1"/>
  <c r="L607" i="11"/>
  <c r="F607" i="11"/>
  <c r="I607" i="11" s="1"/>
  <c r="K606" i="11"/>
  <c r="K605" i="11" s="1"/>
  <c r="K604" i="11" s="1"/>
  <c r="J606" i="11"/>
  <c r="H606" i="11"/>
  <c r="H605" i="11" s="1"/>
  <c r="H604" i="11" s="1"/>
  <c r="G606" i="11"/>
  <c r="G605" i="11" s="1"/>
  <c r="G604" i="11" s="1"/>
  <c r="E606" i="11"/>
  <c r="D606" i="11"/>
  <c r="E605" i="11"/>
  <c r="E604" i="11" s="1"/>
  <c r="L603" i="11"/>
  <c r="F603" i="11"/>
  <c r="I603" i="11" s="1"/>
  <c r="L602" i="11"/>
  <c r="F602" i="11"/>
  <c r="I602" i="11" s="1"/>
  <c r="L601" i="11"/>
  <c r="F601" i="11"/>
  <c r="I601" i="11" s="1"/>
  <c r="L600" i="11"/>
  <c r="F600" i="11"/>
  <c r="I600" i="11" s="1"/>
  <c r="L599" i="11"/>
  <c r="F599" i="11"/>
  <c r="I599" i="11" s="1"/>
  <c r="L598" i="11"/>
  <c r="F598" i="11"/>
  <c r="I598" i="11" s="1"/>
  <c r="L597" i="11"/>
  <c r="F597" i="11"/>
  <c r="I597" i="11" s="1"/>
  <c r="L596" i="11"/>
  <c r="F596" i="11"/>
  <c r="I596" i="11" s="1"/>
  <c r="L595" i="11"/>
  <c r="F595" i="11"/>
  <c r="I595" i="11" s="1"/>
  <c r="L594" i="11"/>
  <c r="F594" i="11"/>
  <c r="I594" i="11" s="1"/>
  <c r="L593" i="11"/>
  <c r="F593" i="11"/>
  <c r="I593" i="11" s="1"/>
  <c r="K592" i="11"/>
  <c r="K591" i="11" s="1"/>
  <c r="K590" i="11" s="1"/>
  <c r="J592" i="11"/>
  <c r="H592" i="11"/>
  <c r="H591" i="11" s="1"/>
  <c r="H590" i="11" s="1"/>
  <c r="G592" i="11"/>
  <c r="G591" i="11" s="1"/>
  <c r="G590" i="11" s="1"/>
  <c r="E592" i="11"/>
  <c r="E591" i="11" s="1"/>
  <c r="E590" i="11" s="1"/>
  <c r="D592" i="11"/>
  <c r="L589" i="11"/>
  <c r="F589" i="11"/>
  <c r="I589" i="11" s="1"/>
  <c r="L588" i="11"/>
  <c r="F588" i="11"/>
  <c r="I588" i="11" s="1"/>
  <c r="L587" i="11"/>
  <c r="F587" i="11"/>
  <c r="I587" i="11" s="1"/>
  <c r="L586" i="11"/>
  <c r="F586" i="11"/>
  <c r="I586" i="11" s="1"/>
  <c r="L585" i="11"/>
  <c r="F585" i="11"/>
  <c r="I585" i="11" s="1"/>
  <c r="L584" i="11"/>
  <c r="I584" i="11"/>
  <c r="F584" i="11"/>
  <c r="L583" i="11"/>
  <c r="F583" i="11"/>
  <c r="I583" i="11" s="1"/>
  <c r="L582" i="11"/>
  <c r="F582" i="11"/>
  <c r="I582" i="11" s="1"/>
  <c r="L581" i="11"/>
  <c r="I581" i="11"/>
  <c r="F581" i="11"/>
  <c r="L580" i="11"/>
  <c r="F580" i="11"/>
  <c r="I580" i="11" s="1"/>
  <c r="L579" i="11"/>
  <c r="F579" i="11"/>
  <c r="I579" i="11" s="1"/>
  <c r="K578" i="11"/>
  <c r="J578" i="11"/>
  <c r="J577" i="11" s="1"/>
  <c r="H578" i="11"/>
  <c r="H577" i="11" s="1"/>
  <c r="H576" i="11" s="1"/>
  <c r="G578" i="11"/>
  <c r="G577" i="11" s="1"/>
  <c r="G576" i="11" s="1"/>
  <c r="E578" i="11"/>
  <c r="E577" i="11" s="1"/>
  <c r="E576" i="11" s="1"/>
  <c r="D578" i="11"/>
  <c r="L575" i="11"/>
  <c r="F575" i="11"/>
  <c r="I575" i="11" s="1"/>
  <c r="L574" i="11"/>
  <c r="F574" i="11"/>
  <c r="I574" i="11" s="1"/>
  <c r="M574" i="11" s="1"/>
  <c r="L573" i="11"/>
  <c r="F573" i="11"/>
  <c r="I573" i="11" s="1"/>
  <c r="L572" i="11"/>
  <c r="F572" i="11"/>
  <c r="I572" i="11" s="1"/>
  <c r="L571" i="11"/>
  <c r="F571" i="11"/>
  <c r="I571" i="11" s="1"/>
  <c r="L570" i="11"/>
  <c r="F570" i="11"/>
  <c r="I570" i="11" s="1"/>
  <c r="M570" i="11" s="1"/>
  <c r="L569" i="11"/>
  <c r="F569" i="11"/>
  <c r="I569" i="11" s="1"/>
  <c r="L568" i="11"/>
  <c r="F568" i="11"/>
  <c r="I568" i="11" s="1"/>
  <c r="L567" i="11"/>
  <c r="F567" i="11"/>
  <c r="I567" i="11" s="1"/>
  <c r="L566" i="11"/>
  <c r="F566" i="11"/>
  <c r="I566" i="11" s="1"/>
  <c r="L565" i="11"/>
  <c r="F565" i="11"/>
  <c r="I565" i="11" s="1"/>
  <c r="K564" i="11"/>
  <c r="K563" i="11" s="1"/>
  <c r="K562" i="11" s="1"/>
  <c r="J564" i="11"/>
  <c r="H564" i="11"/>
  <c r="H563" i="11" s="1"/>
  <c r="H562" i="11" s="1"/>
  <c r="G564" i="11"/>
  <c r="G563" i="11" s="1"/>
  <c r="G562" i="11" s="1"/>
  <c r="E564" i="11"/>
  <c r="E563" i="11" s="1"/>
  <c r="E562" i="11" s="1"/>
  <c r="D564" i="11"/>
  <c r="D563" i="11" s="1"/>
  <c r="D562" i="11" s="1"/>
  <c r="L557" i="11"/>
  <c r="F557" i="11"/>
  <c r="I557" i="11" s="1"/>
  <c r="L556" i="11"/>
  <c r="F556" i="11"/>
  <c r="I556" i="11" s="1"/>
  <c r="L555" i="11"/>
  <c r="F555" i="11"/>
  <c r="I555" i="11" s="1"/>
  <c r="M555" i="11" s="1"/>
  <c r="L554" i="11"/>
  <c r="F554" i="11"/>
  <c r="I554" i="11" s="1"/>
  <c r="L553" i="11"/>
  <c r="F553" i="11"/>
  <c r="I553" i="11" s="1"/>
  <c r="M553" i="11" s="1"/>
  <c r="L552" i="11"/>
  <c r="F552" i="11"/>
  <c r="I552" i="11" s="1"/>
  <c r="M552" i="11" s="1"/>
  <c r="L551" i="11"/>
  <c r="F551" i="11"/>
  <c r="I551" i="11" s="1"/>
  <c r="L550" i="11"/>
  <c r="I550" i="11"/>
  <c r="F550" i="11"/>
  <c r="L549" i="11"/>
  <c r="F549" i="11"/>
  <c r="I549" i="11" s="1"/>
  <c r="L548" i="11"/>
  <c r="F548" i="11"/>
  <c r="I548" i="11" s="1"/>
  <c r="M548" i="11" s="1"/>
  <c r="L547" i="11"/>
  <c r="F547" i="11"/>
  <c r="I547" i="11" s="1"/>
  <c r="L546" i="11"/>
  <c r="F546" i="11"/>
  <c r="I546" i="11" s="1"/>
  <c r="L545" i="11"/>
  <c r="F545" i="11"/>
  <c r="I545" i="11" s="1"/>
  <c r="M545" i="11" s="1"/>
  <c r="L544" i="11"/>
  <c r="F544" i="11"/>
  <c r="I544" i="11" s="1"/>
  <c r="L543" i="11"/>
  <c r="F543" i="11"/>
  <c r="I543" i="11" s="1"/>
  <c r="K542" i="11"/>
  <c r="J542" i="11"/>
  <c r="H542" i="11"/>
  <c r="G542" i="11"/>
  <c r="E542" i="11"/>
  <c r="F542" i="11" s="1"/>
  <c r="D542" i="11"/>
  <c r="L541" i="11"/>
  <c r="F541" i="11"/>
  <c r="I541" i="11" s="1"/>
  <c r="L540" i="11"/>
  <c r="F540" i="11"/>
  <c r="I540" i="11" s="1"/>
  <c r="L539" i="11"/>
  <c r="F539" i="11"/>
  <c r="I539" i="11" s="1"/>
  <c r="L538" i="11"/>
  <c r="I538" i="11"/>
  <c r="F538" i="11"/>
  <c r="L537" i="11"/>
  <c r="F537" i="11"/>
  <c r="I537" i="11" s="1"/>
  <c r="L536" i="11"/>
  <c r="F536" i="11"/>
  <c r="I536" i="11" s="1"/>
  <c r="L535" i="11"/>
  <c r="F535" i="11"/>
  <c r="I535" i="11" s="1"/>
  <c r="L534" i="11"/>
  <c r="I534" i="11"/>
  <c r="F534" i="11"/>
  <c r="L533" i="11"/>
  <c r="F533" i="11"/>
  <c r="I533" i="11" s="1"/>
  <c r="L532" i="11"/>
  <c r="F532" i="11"/>
  <c r="I532" i="11" s="1"/>
  <c r="L531" i="11"/>
  <c r="F531" i="11"/>
  <c r="I531" i="11" s="1"/>
  <c r="L530" i="11"/>
  <c r="F530" i="11"/>
  <c r="I530" i="11" s="1"/>
  <c r="L529" i="11"/>
  <c r="F529" i="11"/>
  <c r="I529" i="11" s="1"/>
  <c r="L528" i="11"/>
  <c r="F528" i="11"/>
  <c r="I528" i="11" s="1"/>
  <c r="L527" i="11"/>
  <c r="F527" i="11"/>
  <c r="I527" i="11" s="1"/>
  <c r="L526" i="11"/>
  <c r="F526" i="11"/>
  <c r="I526" i="11" s="1"/>
  <c r="L525" i="11"/>
  <c r="F525" i="11"/>
  <c r="I525" i="11" s="1"/>
  <c r="L524" i="11"/>
  <c r="F524" i="11"/>
  <c r="I524" i="11" s="1"/>
  <c r="K523" i="11"/>
  <c r="L523" i="11" s="1"/>
  <c r="F523" i="11"/>
  <c r="I523" i="11" s="1"/>
  <c r="L522" i="11"/>
  <c r="F522" i="11"/>
  <c r="I522" i="11" s="1"/>
  <c r="L521" i="11"/>
  <c r="F521" i="11"/>
  <c r="I521" i="11" s="1"/>
  <c r="L520" i="11"/>
  <c r="F520" i="11"/>
  <c r="I520" i="11" s="1"/>
  <c r="L519" i="11"/>
  <c r="F519" i="11"/>
  <c r="I519" i="11" s="1"/>
  <c r="L518" i="11"/>
  <c r="F518" i="11"/>
  <c r="I518" i="11" s="1"/>
  <c r="L517" i="11"/>
  <c r="F517" i="11"/>
  <c r="I517" i="11" s="1"/>
  <c r="L516" i="11"/>
  <c r="F516" i="11"/>
  <c r="I516" i="11" s="1"/>
  <c r="L515" i="11"/>
  <c r="F515" i="11"/>
  <c r="I515" i="11" s="1"/>
  <c r="L514" i="11"/>
  <c r="F514" i="11"/>
  <c r="I514" i="11" s="1"/>
  <c r="L513" i="11"/>
  <c r="F513" i="11"/>
  <c r="I513" i="11" s="1"/>
  <c r="L512" i="11"/>
  <c r="F512" i="11"/>
  <c r="I512" i="11" s="1"/>
  <c r="K511" i="11"/>
  <c r="J511" i="11"/>
  <c r="H511" i="11"/>
  <c r="G511" i="11"/>
  <c r="E511" i="11"/>
  <c r="D511" i="11"/>
  <c r="L510" i="11"/>
  <c r="F510" i="11"/>
  <c r="I510" i="11" s="1"/>
  <c r="L509" i="11"/>
  <c r="F509" i="11"/>
  <c r="I509" i="11" s="1"/>
  <c r="L508" i="11"/>
  <c r="F508" i="11"/>
  <c r="I508" i="11" s="1"/>
  <c r="L507" i="11"/>
  <c r="F507" i="11"/>
  <c r="I507" i="11" s="1"/>
  <c r="L506" i="11"/>
  <c r="F506" i="11"/>
  <c r="I506" i="11" s="1"/>
  <c r="L505" i="11"/>
  <c r="F505" i="11"/>
  <c r="I505" i="11" s="1"/>
  <c r="L504" i="11"/>
  <c r="F504" i="11"/>
  <c r="I504" i="11" s="1"/>
  <c r="L503" i="11"/>
  <c r="F503" i="11"/>
  <c r="I503" i="11" s="1"/>
  <c r="L502" i="11"/>
  <c r="F502" i="11"/>
  <c r="I502" i="11" s="1"/>
  <c r="L501" i="11"/>
  <c r="F501" i="11"/>
  <c r="I501" i="11" s="1"/>
  <c r="L500" i="11"/>
  <c r="F500" i="11"/>
  <c r="I500" i="11" s="1"/>
  <c r="K499" i="11"/>
  <c r="J499" i="11"/>
  <c r="H499" i="11"/>
  <c r="G499" i="11"/>
  <c r="E499" i="11"/>
  <c r="D499" i="11"/>
  <c r="L498" i="11"/>
  <c r="F498" i="11"/>
  <c r="I498" i="11" s="1"/>
  <c r="L497" i="11"/>
  <c r="F497" i="11"/>
  <c r="I497" i="11" s="1"/>
  <c r="L496" i="11"/>
  <c r="F496" i="11"/>
  <c r="I496" i="11" s="1"/>
  <c r="L495" i="11"/>
  <c r="F495" i="11"/>
  <c r="I495" i="11" s="1"/>
  <c r="L494" i="11"/>
  <c r="F494" i="11"/>
  <c r="I494" i="11" s="1"/>
  <c r="L493" i="11"/>
  <c r="F493" i="11"/>
  <c r="I493" i="11" s="1"/>
  <c r="L492" i="11"/>
  <c r="F492" i="11"/>
  <c r="I492" i="11" s="1"/>
  <c r="L491" i="11"/>
  <c r="F491" i="11"/>
  <c r="I491" i="11" s="1"/>
  <c r="L490" i="11"/>
  <c r="F490" i="11"/>
  <c r="I490" i="11" s="1"/>
  <c r="L489" i="11"/>
  <c r="F489" i="11"/>
  <c r="I489" i="11" s="1"/>
  <c r="L488" i="11"/>
  <c r="F488" i="11"/>
  <c r="I488" i="11" s="1"/>
  <c r="L487" i="11"/>
  <c r="F487" i="11"/>
  <c r="I487" i="11" s="1"/>
  <c r="L486" i="11"/>
  <c r="F486" i="11"/>
  <c r="I486" i="11" s="1"/>
  <c r="L485" i="11"/>
  <c r="F485" i="11"/>
  <c r="I485" i="11" s="1"/>
  <c r="L484" i="11"/>
  <c r="F484" i="11"/>
  <c r="I484" i="11" s="1"/>
  <c r="L483" i="11"/>
  <c r="F483" i="11"/>
  <c r="I483" i="11" s="1"/>
  <c r="K482" i="11"/>
  <c r="J482" i="11"/>
  <c r="H482" i="11"/>
  <c r="G482" i="11"/>
  <c r="E482" i="11"/>
  <c r="D482" i="11"/>
  <c r="L481" i="11"/>
  <c r="F481" i="11"/>
  <c r="I481" i="11" s="1"/>
  <c r="L480" i="11"/>
  <c r="F480" i="11"/>
  <c r="I480" i="11" s="1"/>
  <c r="L479" i="11"/>
  <c r="F479" i="11"/>
  <c r="I479" i="11" s="1"/>
  <c r="L478" i="11"/>
  <c r="F478" i="11"/>
  <c r="I478" i="11" s="1"/>
  <c r="L477" i="11"/>
  <c r="F477" i="11"/>
  <c r="I477" i="11" s="1"/>
  <c r="L476" i="11"/>
  <c r="F476" i="11"/>
  <c r="I476" i="11" s="1"/>
  <c r="L475" i="11"/>
  <c r="F475" i="11"/>
  <c r="I475" i="11" s="1"/>
  <c r="K474" i="11"/>
  <c r="J474" i="11"/>
  <c r="H474" i="11"/>
  <c r="G474" i="11"/>
  <c r="E474" i="11"/>
  <c r="D474" i="11"/>
  <c r="L473" i="11"/>
  <c r="F473" i="11"/>
  <c r="I473" i="11" s="1"/>
  <c r="L472" i="11"/>
  <c r="F472" i="11"/>
  <c r="I472" i="11" s="1"/>
  <c r="L471" i="11"/>
  <c r="F471" i="11"/>
  <c r="I471" i="11" s="1"/>
  <c r="L470" i="11"/>
  <c r="F470" i="11"/>
  <c r="I470" i="11" s="1"/>
  <c r="L469" i="11"/>
  <c r="F469" i="11"/>
  <c r="I469" i="11" s="1"/>
  <c r="L468" i="11"/>
  <c r="F468" i="11"/>
  <c r="I468" i="11" s="1"/>
  <c r="L467" i="11"/>
  <c r="F467" i="11"/>
  <c r="I467" i="11" s="1"/>
  <c r="L466" i="11"/>
  <c r="F466" i="11"/>
  <c r="I466" i="11" s="1"/>
  <c r="L465" i="11"/>
  <c r="F465" i="11"/>
  <c r="I465" i="11" s="1"/>
  <c r="L464" i="11"/>
  <c r="F464" i="11"/>
  <c r="I464" i="11" s="1"/>
  <c r="L463" i="11"/>
  <c r="F463" i="11"/>
  <c r="I463" i="11" s="1"/>
  <c r="L462" i="11"/>
  <c r="F462" i="11"/>
  <c r="I462" i="11" s="1"/>
  <c r="L461" i="11"/>
  <c r="F461" i="11"/>
  <c r="I461" i="11" s="1"/>
  <c r="L460" i="11"/>
  <c r="F460" i="11"/>
  <c r="I460" i="11" s="1"/>
  <c r="L459" i="11"/>
  <c r="F459" i="11"/>
  <c r="I459" i="11" s="1"/>
  <c r="L458" i="11"/>
  <c r="F458" i="11"/>
  <c r="I458" i="11" s="1"/>
  <c r="L457" i="11"/>
  <c r="F457" i="11"/>
  <c r="I457" i="11" s="1"/>
  <c r="L456" i="11"/>
  <c r="F456" i="11"/>
  <c r="I456" i="11" s="1"/>
  <c r="L455" i="11"/>
  <c r="F455" i="11"/>
  <c r="I455" i="11" s="1"/>
  <c r="L454" i="11"/>
  <c r="F454" i="11"/>
  <c r="I454" i="11" s="1"/>
  <c r="L453" i="11"/>
  <c r="F453" i="11"/>
  <c r="I453" i="11" s="1"/>
  <c r="L452" i="11"/>
  <c r="F452" i="11"/>
  <c r="I452" i="11" s="1"/>
  <c r="L451" i="11"/>
  <c r="I451" i="11"/>
  <c r="F451" i="11"/>
  <c r="L450" i="11"/>
  <c r="F450" i="11"/>
  <c r="I450" i="11" s="1"/>
  <c r="L449" i="11"/>
  <c r="F449" i="11"/>
  <c r="I449" i="11" s="1"/>
  <c r="L448" i="11"/>
  <c r="F448" i="11"/>
  <c r="I448" i="11" s="1"/>
  <c r="L447" i="11"/>
  <c r="F447" i="11"/>
  <c r="I447" i="11" s="1"/>
  <c r="K446" i="11"/>
  <c r="J446" i="11"/>
  <c r="H446" i="11"/>
  <c r="G446" i="11"/>
  <c r="E446" i="11"/>
  <c r="D446" i="11"/>
  <c r="L445" i="11"/>
  <c r="F445" i="11"/>
  <c r="I445" i="11" s="1"/>
  <c r="L444" i="11"/>
  <c r="F444" i="11"/>
  <c r="I444" i="11" s="1"/>
  <c r="L443" i="11"/>
  <c r="F443" i="11"/>
  <c r="I443" i="11" s="1"/>
  <c r="L442" i="11"/>
  <c r="F442" i="11"/>
  <c r="I442" i="11" s="1"/>
  <c r="L441" i="11"/>
  <c r="F441" i="11"/>
  <c r="I441" i="11" s="1"/>
  <c r="L440" i="11"/>
  <c r="F440" i="11"/>
  <c r="I440" i="11" s="1"/>
  <c r="L439" i="11"/>
  <c r="F439" i="11"/>
  <c r="I439" i="11" s="1"/>
  <c r="L438" i="11"/>
  <c r="F438" i="11"/>
  <c r="I438" i="11" s="1"/>
  <c r="L437" i="11"/>
  <c r="F437" i="11"/>
  <c r="I437" i="11" s="1"/>
  <c r="L436" i="11"/>
  <c r="F436" i="11"/>
  <c r="I436" i="11" s="1"/>
  <c r="L435" i="11"/>
  <c r="F435" i="11"/>
  <c r="I435" i="11" s="1"/>
  <c r="L434" i="11"/>
  <c r="F434" i="11"/>
  <c r="I434" i="11" s="1"/>
  <c r="L433" i="11"/>
  <c r="F433" i="11"/>
  <c r="I433" i="11" s="1"/>
  <c r="L432" i="11"/>
  <c r="F432" i="11"/>
  <c r="I432" i="11" s="1"/>
  <c r="L431" i="11"/>
  <c r="M431" i="11" s="1"/>
  <c r="F431" i="11"/>
  <c r="I431" i="11" s="1"/>
  <c r="L430" i="11"/>
  <c r="F430" i="11"/>
  <c r="I430" i="11" s="1"/>
  <c r="L429" i="11"/>
  <c r="F429" i="11"/>
  <c r="I429" i="11" s="1"/>
  <c r="L428" i="11"/>
  <c r="F428" i="11"/>
  <c r="I428" i="11" s="1"/>
  <c r="L427" i="11"/>
  <c r="M427" i="11" s="1"/>
  <c r="F427" i="11"/>
  <c r="I427" i="11" s="1"/>
  <c r="L426" i="11"/>
  <c r="F426" i="11"/>
  <c r="I426" i="11" s="1"/>
  <c r="L425" i="11"/>
  <c r="F425" i="11"/>
  <c r="I425" i="11" s="1"/>
  <c r="L424" i="11"/>
  <c r="F424" i="11"/>
  <c r="I424" i="11" s="1"/>
  <c r="L423" i="11"/>
  <c r="M423" i="11" s="1"/>
  <c r="F423" i="11"/>
  <c r="I423" i="11" s="1"/>
  <c r="L422" i="11"/>
  <c r="F422" i="11"/>
  <c r="I422" i="11" s="1"/>
  <c r="L421" i="11"/>
  <c r="F421" i="11"/>
  <c r="I421" i="11" s="1"/>
  <c r="L420" i="11"/>
  <c r="F420" i="11"/>
  <c r="I420" i="11" s="1"/>
  <c r="L419" i="11"/>
  <c r="M419" i="11" s="1"/>
  <c r="F419" i="11"/>
  <c r="I419" i="11" s="1"/>
  <c r="L418" i="11"/>
  <c r="F418" i="11"/>
  <c r="I418" i="11" s="1"/>
  <c r="L417" i="11"/>
  <c r="F417" i="11"/>
  <c r="I417" i="11" s="1"/>
  <c r="L416" i="11"/>
  <c r="F416" i="11"/>
  <c r="I416" i="11" s="1"/>
  <c r="L415" i="11"/>
  <c r="M415" i="11" s="1"/>
  <c r="F415" i="11"/>
  <c r="I415" i="11" s="1"/>
  <c r="L414" i="11"/>
  <c r="F414" i="11"/>
  <c r="I414" i="11" s="1"/>
  <c r="L413" i="11"/>
  <c r="F413" i="11"/>
  <c r="I413" i="11" s="1"/>
  <c r="L412" i="11"/>
  <c r="F412" i="11"/>
  <c r="I412" i="11" s="1"/>
  <c r="L411" i="11"/>
  <c r="M411" i="11" s="1"/>
  <c r="F411" i="11"/>
  <c r="I411" i="11" s="1"/>
  <c r="L410" i="11"/>
  <c r="F410" i="11"/>
  <c r="I410" i="11" s="1"/>
  <c r="L409" i="11"/>
  <c r="F409" i="11"/>
  <c r="I409" i="11" s="1"/>
  <c r="L408" i="11"/>
  <c r="F408" i="11"/>
  <c r="I408" i="11" s="1"/>
  <c r="L407" i="11"/>
  <c r="M407" i="11" s="1"/>
  <c r="F407" i="11"/>
  <c r="I407" i="11" s="1"/>
  <c r="L406" i="11"/>
  <c r="F406" i="11"/>
  <c r="I406" i="11" s="1"/>
  <c r="L405" i="11"/>
  <c r="F405" i="11"/>
  <c r="I405" i="11" s="1"/>
  <c r="L404" i="11"/>
  <c r="F404" i="11"/>
  <c r="I404" i="11" s="1"/>
  <c r="L403" i="11"/>
  <c r="M403" i="11" s="1"/>
  <c r="F403" i="11"/>
  <c r="I403" i="11" s="1"/>
  <c r="L402" i="11"/>
  <c r="F402" i="11"/>
  <c r="I402" i="11" s="1"/>
  <c r="L401" i="11"/>
  <c r="F401" i="11"/>
  <c r="I401" i="11" s="1"/>
  <c r="L400" i="11"/>
  <c r="F400" i="11"/>
  <c r="I400" i="11" s="1"/>
  <c r="K399" i="11"/>
  <c r="K398" i="11" s="1"/>
  <c r="F399" i="11"/>
  <c r="I399" i="11" s="1"/>
  <c r="J398" i="11"/>
  <c r="H398" i="11"/>
  <c r="G398" i="11"/>
  <c r="E398" i="11"/>
  <c r="D398" i="11"/>
  <c r="L397" i="11"/>
  <c r="F397" i="11"/>
  <c r="I397" i="11" s="1"/>
  <c r="L396" i="11"/>
  <c r="F396" i="11"/>
  <c r="I396" i="11" s="1"/>
  <c r="L395" i="11"/>
  <c r="F395" i="11"/>
  <c r="I395" i="11" s="1"/>
  <c r="L394" i="11"/>
  <c r="F394" i="11"/>
  <c r="I394" i="11" s="1"/>
  <c r="L393" i="11"/>
  <c r="F393" i="11"/>
  <c r="I393" i="11" s="1"/>
  <c r="L392" i="11"/>
  <c r="F392" i="11"/>
  <c r="I392" i="11" s="1"/>
  <c r="L391" i="11"/>
  <c r="F391" i="11"/>
  <c r="I391" i="11" s="1"/>
  <c r="L390" i="11"/>
  <c r="F390" i="11"/>
  <c r="I390" i="11" s="1"/>
  <c r="L389" i="11"/>
  <c r="F389" i="11"/>
  <c r="I389" i="11" s="1"/>
  <c r="L388" i="11"/>
  <c r="F388" i="11"/>
  <c r="I388" i="11" s="1"/>
  <c r="L387" i="11"/>
  <c r="F387" i="11"/>
  <c r="I387" i="11" s="1"/>
  <c r="L386" i="11"/>
  <c r="F386" i="11"/>
  <c r="I386" i="11" s="1"/>
  <c r="L385" i="11"/>
  <c r="M385" i="11" s="1"/>
  <c r="F385" i="11"/>
  <c r="I385" i="11" s="1"/>
  <c r="L384" i="11"/>
  <c r="I384" i="11"/>
  <c r="F384" i="11"/>
  <c r="L383" i="11"/>
  <c r="F383" i="11"/>
  <c r="I383" i="11" s="1"/>
  <c r="L382" i="11"/>
  <c r="F382" i="11"/>
  <c r="I382" i="11" s="1"/>
  <c r="L381" i="11"/>
  <c r="F381" i="11"/>
  <c r="I381" i="11" s="1"/>
  <c r="L380" i="11"/>
  <c r="F380" i="11"/>
  <c r="I380" i="11" s="1"/>
  <c r="L379" i="11"/>
  <c r="F379" i="11"/>
  <c r="I379" i="11" s="1"/>
  <c r="L378" i="11"/>
  <c r="F378" i="11"/>
  <c r="I378" i="11" s="1"/>
  <c r="L377" i="11"/>
  <c r="I377" i="11"/>
  <c r="F377" i="11"/>
  <c r="L376" i="11"/>
  <c r="I376" i="11"/>
  <c r="F376" i="11"/>
  <c r="L375" i="11"/>
  <c r="F375" i="11"/>
  <c r="I375" i="11" s="1"/>
  <c r="L374" i="11"/>
  <c r="F374" i="11"/>
  <c r="I374" i="11" s="1"/>
  <c r="L373" i="11"/>
  <c r="F373" i="11"/>
  <c r="I373" i="11" s="1"/>
  <c r="L372" i="11"/>
  <c r="F372" i="11"/>
  <c r="I372" i="11" s="1"/>
  <c r="L371" i="11"/>
  <c r="F371" i="11"/>
  <c r="I371" i="11" s="1"/>
  <c r="L370" i="11"/>
  <c r="F370" i="11"/>
  <c r="I370" i="11" s="1"/>
  <c r="L369" i="11"/>
  <c r="F369" i="11"/>
  <c r="I369" i="11" s="1"/>
  <c r="L368" i="11"/>
  <c r="F368" i="11"/>
  <c r="I368" i="11" s="1"/>
  <c r="K367" i="11"/>
  <c r="J367" i="11"/>
  <c r="L367" i="11" s="1"/>
  <c r="H367" i="11"/>
  <c r="G367" i="11"/>
  <c r="E367" i="11"/>
  <c r="D367" i="11"/>
  <c r="L366" i="11"/>
  <c r="F366" i="11"/>
  <c r="I366" i="11" s="1"/>
  <c r="K365" i="11"/>
  <c r="J365" i="11"/>
  <c r="H365" i="11"/>
  <c r="G365" i="11"/>
  <c r="E365" i="11"/>
  <c r="D365" i="11"/>
  <c r="L361" i="11"/>
  <c r="F361" i="11"/>
  <c r="I361" i="11" s="1"/>
  <c r="L360" i="11"/>
  <c r="F360" i="11"/>
  <c r="I360" i="11" s="1"/>
  <c r="M360" i="11" s="1"/>
  <c r="K359" i="11"/>
  <c r="J359" i="11"/>
  <c r="H359" i="11"/>
  <c r="G359" i="11"/>
  <c r="E359" i="11"/>
  <c r="D359" i="11"/>
  <c r="F359" i="11" s="1"/>
  <c r="L358" i="11"/>
  <c r="F358" i="11"/>
  <c r="I358" i="11" s="1"/>
  <c r="K357" i="11"/>
  <c r="J357" i="11"/>
  <c r="H357" i="11"/>
  <c r="G357" i="11"/>
  <c r="E357" i="11"/>
  <c r="D357" i="11"/>
  <c r="L356" i="11"/>
  <c r="F356" i="11"/>
  <c r="I356" i="11" s="1"/>
  <c r="L355" i="11"/>
  <c r="F355" i="11"/>
  <c r="I355" i="11" s="1"/>
  <c r="L354" i="11"/>
  <c r="F354" i="11"/>
  <c r="I354" i="11" s="1"/>
  <c r="L353" i="11"/>
  <c r="F353" i="11"/>
  <c r="I353" i="11" s="1"/>
  <c r="L352" i="11"/>
  <c r="F352" i="11"/>
  <c r="I352" i="11" s="1"/>
  <c r="L351" i="11"/>
  <c r="F351" i="11"/>
  <c r="I351" i="11" s="1"/>
  <c r="K350" i="11"/>
  <c r="J350" i="11"/>
  <c r="H350" i="11"/>
  <c r="G350" i="11"/>
  <c r="E350" i="11"/>
  <c r="D350" i="11"/>
  <c r="F350" i="11" s="1"/>
  <c r="I350" i="11" s="1"/>
  <c r="L349" i="11"/>
  <c r="F349" i="11"/>
  <c r="I349" i="11" s="1"/>
  <c r="L348" i="11"/>
  <c r="F348" i="11"/>
  <c r="I348" i="11" s="1"/>
  <c r="L347" i="11"/>
  <c r="F347" i="11"/>
  <c r="I347" i="11" s="1"/>
  <c r="K346" i="11"/>
  <c r="J346" i="11"/>
  <c r="J345" i="11" s="1"/>
  <c r="J344" i="11" s="1"/>
  <c r="H346" i="11"/>
  <c r="H345" i="11" s="1"/>
  <c r="G346" i="11"/>
  <c r="E346" i="11"/>
  <c r="E345" i="11" s="1"/>
  <c r="D346" i="11"/>
  <c r="L343" i="11"/>
  <c r="F343" i="11"/>
  <c r="I343" i="11" s="1"/>
  <c r="M343" i="11" s="1"/>
  <c r="L342" i="11"/>
  <c r="F342" i="11"/>
  <c r="I342" i="11" s="1"/>
  <c r="L341" i="11"/>
  <c r="F341" i="11"/>
  <c r="I341" i="11" s="1"/>
  <c r="M341" i="11" s="1"/>
  <c r="K340" i="11"/>
  <c r="J340" i="11"/>
  <c r="H340" i="11"/>
  <c r="G340" i="11"/>
  <c r="E340" i="11"/>
  <c r="D340" i="11"/>
  <c r="F340" i="11" s="1"/>
  <c r="I340" i="11" s="1"/>
  <c r="L340" i="11" s="1"/>
  <c r="L339" i="11"/>
  <c r="F339" i="11"/>
  <c r="I339" i="11" s="1"/>
  <c r="K338" i="11"/>
  <c r="J338" i="11"/>
  <c r="H338" i="11"/>
  <c r="G338" i="11"/>
  <c r="E338" i="11"/>
  <c r="D338" i="11"/>
  <c r="F338" i="11" s="1"/>
  <c r="L337" i="11"/>
  <c r="F337" i="11"/>
  <c r="I337" i="11" s="1"/>
  <c r="L336" i="11"/>
  <c r="F336" i="11"/>
  <c r="I336" i="11" s="1"/>
  <c r="M336" i="11" s="1"/>
  <c r="L335" i="11"/>
  <c r="F335" i="11"/>
  <c r="I335" i="11" s="1"/>
  <c r="K334" i="11"/>
  <c r="J334" i="11"/>
  <c r="J333" i="11" s="1"/>
  <c r="H334" i="11"/>
  <c r="H333" i="11" s="1"/>
  <c r="H332" i="11" s="1"/>
  <c r="G334" i="11"/>
  <c r="G333" i="11" s="1"/>
  <c r="E334" i="11"/>
  <c r="E333" i="11" s="1"/>
  <c r="E332" i="11" s="1"/>
  <c r="D334" i="11"/>
  <c r="D333" i="11" s="1"/>
  <c r="K333" i="11"/>
  <c r="I331" i="11"/>
  <c r="L331" i="11" s="1"/>
  <c r="M331" i="11" s="1"/>
  <c r="F331" i="11"/>
  <c r="L330" i="11"/>
  <c r="F330" i="11"/>
  <c r="I330" i="11" s="1"/>
  <c r="L329" i="11"/>
  <c r="I329" i="11"/>
  <c r="F329" i="11"/>
  <c r="L328" i="11"/>
  <c r="F328" i="11"/>
  <c r="I328" i="11" s="1"/>
  <c r="L327" i="11"/>
  <c r="F327" i="11"/>
  <c r="I327" i="11" s="1"/>
  <c r="L326" i="11"/>
  <c r="F326" i="11"/>
  <c r="I326" i="11" s="1"/>
  <c r="L325" i="11"/>
  <c r="F325" i="11"/>
  <c r="I325" i="11" s="1"/>
  <c r="L324" i="11"/>
  <c r="F324" i="11"/>
  <c r="I324" i="11" s="1"/>
  <c r="L323" i="11"/>
  <c r="F323" i="11"/>
  <c r="I323" i="11" s="1"/>
  <c r="L322" i="11"/>
  <c r="F322" i="11"/>
  <c r="I322" i="11" s="1"/>
  <c r="L321" i="11"/>
  <c r="F321" i="11"/>
  <c r="I321" i="11" s="1"/>
  <c r="L320" i="11"/>
  <c r="F320" i="11"/>
  <c r="I320" i="11" s="1"/>
  <c r="L319" i="11"/>
  <c r="F319" i="11"/>
  <c r="I319" i="11" s="1"/>
  <c r="L318" i="11"/>
  <c r="F318" i="11"/>
  <c r="I318" i="11" s="1"/>
  <c r="L317" i="11"/>
  <c r="F317" i="11"/>
  <c r="I317" i="11" s="1"/>
  <c r="L316" i="11"/>
  <c r="F316" i="11"/>
  <c r="I316" i="11" s="1"/>
  <c r="L315" i="11"/>
  <c r="F315" i="11"/>
  <c r="I315" i="11" s="1"/>
  <c r="K314" i="11"/>
  <c r="J314" i="11"/>
  <c r="H314" i="11"/>
  <c r="G314" i="11"/>
  <c r="E314" i="11"/>
  <c r="D314" i="11"/>
  <c r="L313" i="11"/>
  <c r="F313" i="11"/>
  <c r="I313" i="11" s="1"/>
  <c r="L312" i="11"/>
  <c r="F312" i="11"/>
  <c r="I312" i="11" s="1"/>
  <c r="L311" i="11"/>
  <c r="F311" i="11"/>
  <c r="I311" i="11" s="1"/>
  <c r="L310" i="11"/>
  <c r="F310" i="11"/>
  <c r="I310" i="11" s="1"/>
  <c r="L309" i="11"/>
  <c r="F309" i="11"/>
  <c r="I309" i="11" s="1"/>
  <c r="L308" i="11"/>
  <c r="F308" i="11"/>
  <c r="I308" i="11" s="1"/>
  <c r="L307" i="11"/>
  <c r="F307" i="11"/>
  <c r="I307" i="11" s="1"/>
  <c r="M307" i="11" s="1"/>
  <c r="K306" i="11"/>
  <c r="L306" i="11" s="1"/>
  <c r="F306" i="11"/>
  <c r="I306" i="11" s="1"/>
  <c r="L305" i="11"/>
  <c r="F305" i="11"/>
  <c r="I305" i="11" s="1"/>
  <c r="L304" i="11"/>
  <c r="F304" i="11"/>
  <c r="I304" i="11" s="1"/>
  <c r="M304" i="11" s="1"/>
  <c r="L303" i="11"/>
  <c r="F303" i="11"/>
  <c r="I303" i="11" s="1"/>
  <c r="L302" i="11"/>
  <c r="F302" i="11"/>
  <c r="I302" i="11" s="1"/>
  <c r="L301" i="11"/>
  <c r="I301" i="11"/>
  <c r="F301" i="11"/>
  <c r="L300" i="11"/>
  <c r="F300" i="11"/>
  <c r="I300" i="11" s="1"/>
  <c r="L299" i="11"/>
  <c r="F299" i="11"/>
  <c r="I299" i="11" s="1"/>
  <c r="L298" i="11"/>
  <c r="F298" i="11"/>
  <c r="I298" i="11" s="1"/>
  <c r="L297" i="11"/>
  <c r="F297" i="11"/>
  <c r="I297" i="11" s="1"/>
  <c r="L296" i="11"/>
  <c r="F296" i="11"/>
  <c r="I296" i="11" s="1"/>
  <c r="L295" i="11"/>
  <c r="F295" i="11"/>
  <c r="I295" i="11" s="1"/>
  <c r="L294" i="11"/>
  <c r="F294" i="11"/>
  <c r="I294" i="11" s="1"/>
  <c r="L293" i="11"/>
  <c r="I293" i="11"/>
  <c r="F293" i="11"/>
  <c r="L292" i="11"/>
  <c r="F292" i="11"/>
  <c r="I292" i="11" s="1"/>
  <c r="L291" i="11"/>
  <c r="F291" i="11"/>
  <c r="I291" i="11" s="1"/>
  <c r="L290" i="11"/>
  <c r="F290" i="11"/>
  <c r="I290" i="11" s="1"/>
  <c r="L289" i="11"/>
  <c r="I289" i="11"/>
  <c r="F289" i="11"/>
  <c r="L288" i="11"/>
  <c r="F288" i="11"/>
  <c r="I288" i="11" s="1"/>
  <c r="L287" i="11"/>
  <c r="F287" i="11"/>
  <c r="I287" i="11" s="1"/>
  <c r="L286" i="11"/>
  <c r="F286" i="11"/>
  <c r="I286" i="11" s="1"/>
  <c r="L285" i="11"/>
  <c r="F285" i="11"/>
  <c r="I285" i="11" s="1"/>
  <c r="L284" i="11"/>
  <c r="F284" i="11"/>
  <c r="I284" i="11" s="1"/>
  <c r="L283" i="11"/>
  <c r="F283" i="11"/>
  <c r="I283" i="11" s="1"/>
  <c r="K282" i="11"/>
  <c r="L282" i="11" s="1"/>
  <c r="F282" i="11"/>
  <c r="I282" i="11" s="1"/>
  <c r="L281" i="11"/>
  <c r="F281" i="11"/>
  <c r="I281" i="11" s="1"/>
  <c r="L280" i="11"/>
  <c r="F280" i="11"/>
  <c r="I280" i="11" s="1"/>
  <c r="L279" i="11"/>
  <c r="F279" i="11"/>
  <c r="I279" i="11" s="1"/>
  <c r="J278" i="11"/>
  <c r="H278" i="11"/>
  <c r="G278" i="11"/>
  <c r="E278" i="11"/>
  <c r="D278" i="11"/>
  <c r="L277" i="11"/>
  <c r="F277" i="11"/>
  <c r="I277" i="11" s="1"/>
  <c r="L276" i="11"/>
  <c r="F276" i="11"/>
  <c r="I276" i="11" s="1"/>
  <c r="L275" i="11"/>
  <c r="F275" i="11"/>
  <c r="I275" i="11" s="1"/>
  <c r="L274" i="11"/>
  <c r="F274" i="11"/>
  <c r="I274" i="11" s="1"/>
  <c r="L273" i="11"/>
  <c r="F273" i="11"/>
  <c r="I273" i="11" s="1"/>
  <c r="L272" i="11"/>
  <c r="F272" i="11"/>
  <c r="I272" i="11" s="1"/>
  <c r="L271" i="11"/>
  <c r="F271" i="11"/>
  <c r="I271" i="11" s="1"/>
  <c r="M271" i="11" s="1"/>
  <c r="L270" i="11"/>
  <c r="F270" i="11"/>
  <c r="I270" i="11" s="1"/>
  <c r="L269" i="11"/>
  <c r="F269" i="11"/>
  <c r="I269" i="11" s="1"/>
  <c r="K268" i="11"/>
  <c r="L268" i="11" s="1"/>
  <c r="M268" i="11" s="1"/>
  <c r="I268" i="11"/>
  <c r="F268" i="11"/>
  <c r="J267" i="11"/>
  <c r="H267" i="11"/>
  <c r="G267" i="11"/>
  <c r="E267" i="11"/>
  <c r="D267" i="11"/>
  <c r="L266" i="11"/>
  <c r="F266" i="11"/>
  <c r="I266" i="11" s="1"/>
  <c r="M266" i="11" s="1"/>
  <c r="L265" i="11"/>
  <c r="F265" i="11"/>
  <c r="I265" i="11" s="1"/>
  <c r="K264" i="11"/>
  <c r="L264" i="11" s="1"/>
  <c r="F264" i="11"/>
  <c r="I264" i="11" s="1"/>
  <c r="L263" i="11"/>
  <c r="F263" i="11"/>
  <c r="I263" i="11" s="1"/>
  <c r="L262" i="11"/>
  <c r="F262" i="11"/>
  <c r="I262" i="11" s="1"/>
  <c r="L261" i="11"/>
  <c r="F261" i="11"/>
  <c r="I261" i="11" s="1"/>
  <c r="L260" i="11"/>
  <c r="F260" i="11"/>
  <c r="I260" i="11" s="1"/>
  <c r="L259" i="11"/>
  <c r="F259" i="11"/>
  <c r="I259" i="11" s="1"/>
  <c r="L258" i="11"/>
  <c r="F258" i="11"/>
  <c r="I258" i="11" s="1"/>
  <c r="M258" i="11" s="1"/>
  <c r="L257" i="11"/>
  <c r="F257" i="11"/>
  <c r="I257" i="11" s="1"/>
  <c r="M257" i="11" s="1"/>
  <c r="L256" i="11"/>
  <c r="F256" i="11"/>
  <c r="I256" i="11" s="1"/>
  <c r="L255" i="11"/>
  <c r="F255" i="11"/>
  <c r="I255" i="11" s="1"/>
  <c r="L254" i="11"/>
  <c r="F254" i="11"/>
  <c r="I254" i="11" s="1"/>
  <c r="M254" i="11" s="1"/>
  <c r="L253" i="11"/>
  <c r="F253" i="11"/>
  <c r="I253" i="11" s="1"/>
  <c r="M253" i="11" s="1"/>
  <c r="L252" i="11"/>
  <c r="F252" i="11"/>
  <c r="I252" i="11" s="1"/>
  <c r="K251" i="11"/>
  <c r="J251" i="11"/>
  <c r="H251" i="11"/>
  <c r="G251" i="11"/>
  <c r="E251" i="11"/>
  <c r="D251" i="11"/>
  <c r="F251" i="11" s="1"/>
  <c r="K250" i="11"/>
  <c r="K243" i="11" s="1"/>
  <c r="F250" i="11"/>
  <c r="I250" i="11" s="1"/>
  <c r="L249" i="11"/>
  <c r="F249" i="11"/>
  <c r="I249" i="11" s="1"/>
  <c r="L248" i="11"/>
  <c r="F248" i="11"/>
  <c r="I248" i="11" s="1"/>
  <c r="L247" i="11"/>
  <c r="F247" i="11"/>
  <c r="I247" i="11" s="1"/>
  <c r="L246" i="11"/>
  <c r="F246" i="11"/>
  <c r="I246" i="11" s="1"/>
  <c r="L245" i="11"/>
  <c r="F245" i="11"/>
  <c r="I245" i="11" s="1"/>
  <c r="L244" i="11"/>
  <c r="F244" i="11"/>
  <c r="I244" i="11" s="1"/>
  <c r="J243" i="11"/>
  <c r="H243" i="11"/>
  <c r="G243" i="11"/>
  <c r="E243" i="11"/>
  <c r="D243" i="11"/>
  <c r="L241" i="11"/>
  <c r="F241" i="11"/>
  <c r="I241" i="11" s="1"/>
  <c r="L240" i="11"/>
  <c r="F240" i="11"/>
  <c r="I240" i="11" s="1"/>
  <c r="L239" i="11"/>
  <c r="F239" i="11"/>
  <c r="I239" i="11" s="1"/>
  <c r="L238" i="11"/>
  <c r="F238" i="11"/>
  <c r="I238" i="11" s="1"/>
  <c r="L237" i="11"/>
  <c r="F237" i="11"/>
  <c r="I237" i="11" s="1"/>
  <c r="L236" i="11"/>
  <c r="I236" i="11"/>
  <c r="F236" i="11"/>
  <c r="L235" i="11"/>
  <c r="F235" i="11"/>
  <c r="I235" i="11" s="1"/>
  <c r="L234" i="11"/>
  <c r="F234" i="11"/>
  <c r="I234" i="11" s="1"/>
  <c r="L233" i="11"/>
  <c r="F233" i="11"/>
  <c r="I233" i="11" s="1"/>
  <c r="L232" i="11"/>
  <c r="F232" i="11"/>
  <c r="I232" i="11" s="1"/>
  <c r="L231" i="11"/>
  <c r="F231" i="11"/>
  <c r="I231" i="11" s="1"/>
  <c r="L230" i="11"/>
  <c r="F230" i="11"/>
  <c r="I230" i="11" s="1"/>
  <c r="L229" i="11"/>
  <c r="F229" i="11"/>
  <c r="I229" i="11" s="1"/>
  <c r="L228" i="11"/>
  <c r="F228" i="11"/>
  <c r="I228" i="11" s="1"/>
  <c r="L227" i="11"/>
  <c r="F227" i="11"/>
  <c r="I227" i="11" s="1"/>
  <c r="L226" i="11"/>
  <c r="F226" i="11"/>
  <c r="I226" i="11" s="1"/>
  <c r="L225" i="11"/>
  <c r="F225" i="11"/>
  <c r="I225" i="11" s="1"/>
  <c r="L224" i="11"/>
  <c r="I224" i="11"/>
  <c r="F224" i="11"/>
  <c r="L223" i="11"/>
  <c r="F223" i="11"/>
  <c r="I223" i="11" s="1"/>
  <c r="L222" i="11"/>
  <c r="F222" i="11"/>
  <c r="I222" i="11" s="1"/>
  <c r="L221" i="11"/>
  <c r="F221" i="11"/>
  <c r="I221" i="11" s="1"/>
  <c r="L220" i="11"/>
  <c r="F220" i="11"/>
  <c r="I220" i="11" s="1"/>
  <c r="L219" i="11"/>
  <c r="F219" i="11"/>
  <c r="I219" i="11" s="1"/>
  <c r="L218" i="11"/>
  <c r="F218" i="11"/>
  <c r="I218" i="11" s="1"/>
  <c r="L217" i="11"/>
  <c r="F217" i="11"/>
  <c r="I217" i="11" s="1"/>
  <c r="L216" i="11"/>
  <c r="F216" i="11"/>
  <c r="I216" i="11" s="1"/>
  <c r="L215" i="11"/>
  <c r="F215" i="11"/>
  <c r="I215" i="11" s="1"/>
  <c r="L214" i="11"/>
  <c r="F214" i="11"/>
  <c r="I214" i="11" s="1"/>
  <c r="K213" i="11"/>
  <c r="J213" i="11"/>
  <c r="H213" i="11"/>
  <c r="G213" i="11"/>
  <c r="E213" i="11"/>
  <c r="D213" i="11"/>
  <c r="F213" i="11" s="1"/>
  <c r="I213" i="11" s="1"/>
  <c r="L212" i="11"/>
  <c r="F212" i="11"/>
  <c r="I212" i="11" s="1"/>
  <c r="M212" i="11" s="1"/>
  <c r="L211" i="11"/>
  <c r="F211" i="11"/>
  <c r="I211" i="11" s="1"/>
  <c r="M211" i="11" s="1"/>
  <c r="L210" i="11"/>
  <c r="F210" i="11"/>
  <c r="I210" i="11" s="1"/>
  <c r="M210" i="11" s="1"/>
  <c r="L209" i="11"/>
  <c r="F209" i="11"/>
  <c r="I209" i="11" s="1"/>
  <c r="M209" i="11" s="1"/>
  <c r="L208" i="11"/>
  <c r="F208" i="11"/>
  <c r="I208" i="11" s="1"/>
  <c r="M208" i="11" s="1"/>
  <c r="L207" i="11"/>
  <c r="F207" i="11"/>
  <c r="I207" i="11" s="1"/>
  <c r="M207" i="11" s="1"/>
  <c r="L206" i="11"/>
  <c r="F206" i="11"/>
  <c r="I206" i="11" s="1"/>
  <c r="M206" i="11" s="1"/>
  <c r="L205" i="11"/>
  <c r="F205" i="11"/>
  <c r="I205" i="11" s="1"/>
  <c r="M205" i="11" s="1"/>
  <c r="L204" i="11"/>
  <c r="F204" i="11"/>
  <c r="I204" i="11" s="1"/>
  <c r="M204" i="11" s="1"/>
  <c r="L203" i="11"/>
  <c r="F203" i="11"/>
  <c r="I203" i="11" s="1"/>
  <c r="M203" i="11" s="1"/>
  <c r="L202" i="11"/>
  <c r="F202" i="11"/>
  <c r="I202" i="11" s="1"/>
  <c r="L201" i="11"/>
  <c r="F201" i="11"/>
  <c r="I201" i="11" s="1"/>
  <c r="L200" i="11"/>
  <c r="I200" i="11"/>
  <c r="F200" i="11"/>
  <c r="L199" i="11"/>
  <c r="F199" i="11"/>
  <c r="I199" i="11" s="1"/>
  <c r="L198" i="11"/>
  <c r="F198" i="11"/>
  <c r="I198" i="11" s="1"/>
  <c r="L197" i="11"/>
  <c r="M197" i="11" s="1"/>
  <c r="F197" i="11"/>
  <c r="I197" i="11" s="1"/>
  <c r="L196" i="11"/>
  <c r="F196" i="11"/>
  <c r="I196" i="11" s="1"/>
  <c r="L195" i="11"/>
  <c r="F195" i="11"/>
  <c r="I195" i="11" s="1"/>
  <c r="L194" i="11"/>
  <c r="F194" i="11"/>
  <c r="I194" i="11" s="1"/>
  <c r="L193" i="11"/>
  <c r="F193" i="11"/>
  <c r="I193" i="11" s="1"/>
  <c r="L192" i="11"/>
  <c r="F192" i="11"/>
  <c r="I192" i="11" s="1"/>
  <c r="L191" i="11"/>
  <c r="F191" i="11"/>
  <c r="I191" i="11" s="1"/>
  <c r="L190" i="11"/>
  <c r="F190" i="11"/>
  <c r="I190" i="11" s="1"/>
  <c r="L189" i="11"/>
  <c r="F189" i="11"/>
  <c r="I189" i="11" s="1"/>
  <c r="L188" i="11"/>
  <c r="F188" i="11"/>
  <c r="I188" i="11" s="1"/>
  <c r="L187" i="11"/>
  <c r="F187" i="11"/>
  <c r="I187" i="11" s="1"/>
  <c r="L186" i="11"/>
  <c r="F186" i="11"/>
  <c r="I186" i="11" s="1"/>
  <c r="L185" i="11"/>
  <c r="F185" i="11"/>
  <c r="I185" i="11" s="1"/>
  <c r="L184" i="11"/>
  <c r="F184" i="11"/>
  <c r="I184" i="11" s="1"/>
  <c r="L183" i="11"/>
  <c r="F183" i="11"/>
  <c r="I183" i="11" s="1"/>
  <c r="L182" i="11"/>
  <c r="F182" i="11"/>
  <c r="I182" i="11" s="1"/>
  <c r="L181" i="11"/>
  <c r="F181" i="11"/>
  <c r="I181" i="11" s="1"/>
  <c r="L180" i="11"/>
  <c r="F180" i="11"/>
  <c r="I180" i="11" s="1"/>
  <c r="L179" i="11"/>
  <c r="F179" i="11"/>
  <c r="I179" i="11" s="1"/>
  <c r="L178" i="11"/>
  <c r="F178" i="11"/>
  <c r="I178" i="11" s="1"/>
  <c r="L177" i="11"/>
  <c r="F177" i="11"/>
  <c r="I177" i="11" s="1"/>
  <c r="L176" i="11"/>
  <c r="F176" i="11"/>
  <c r="I176" i="11" s="1"/>
  <c r="L175" i="11"/>
  <c r="I175" i="11"/>
  <c r="F175" i="11"/>
  <c r="L174" i="11"/>
  <c r="F174" i="11"/>
  <c r="I174" i="11" s="1"/>
  <c r="L173" i="11"/>
  <c r="F173" i="11"/>
  <c r="I173" i="11" s="1"/>
  <c r="L172" i="11"/>
  <c r="F172" i="11"/>
  <c r="I172" i="11" s="1"/>
  <c r="L171" i="11"/>
  <c r="F171" i="11"/>
  <c r="I171" i="11" s="1"/>
  <c r="L170" i="11"/>
  <c r="F170" i="11"/>
  <c r="I170" i="11" s="1"/>
  <c r="K169" i="11"/>
  <c r="J169" i="11"/>
  <c r="H169" i="11"/>
  <c r="G169" i="11"/>
  <c r="E169" i="11"/>
  <c r="D169" i="11"/>
  <c r="F169" i="11" s="1"/>
  <c r="L168" i="11"/>
  <c r="F168" i="11"/>
  <c r="I168" i="11" s="1"/>
  <c r="L167" i="11"/>
  <c r="F167" i="11"/>
  <c r="I167" i="11" s="1"/>
  <c r="L166" i="11"/>
  <c r="F166" i="11"/>
  <c r="I166" i="11" s="1"/>
  <c r="L165" i="11"/>
  <c r="F165" i="11"/>
  <c r="I165" i="11" s="1"/>
  <c r="M165" i="11" s="1"/>
  <c r="L164" i="11"/>
  <c r="F164" i="11"/>
  <c r="I164" i="11" s="1"/>
  <c r="L163" i="11"/>
  <c r="F163" i="11"/>
  <c r="I163" i="11" s="1"/>
  <c r="L162" i="11"/>
  <c r="F162" i="11"/>
  <c r="I162" i="11" s="1"/>
  <c r="L161" i="11"/>
  <c r="F161" i="11"/>
  <c r="I161" i="11" s="1"/>
  <c r="L160" i="11"/>
  <c r="F160" i="11"/>
  <c r="I160" i="11" s="1"/>
  <c r="L159" i="11"/>
  <c r="F159" i="11"/>
  <c r="I159" i="11" s="1"/>
  <c r="L158" i="11"/>
  <c r="F158" i="11"/>
  <c r="I158" i="11" s="1"/>
  <c r="L157" i="11"/>
  <c r="F157" i="11"/>
  <c r="I157" i="11" s="1"/>
  <c r="L156" i="11"/>
  <c r="F156" i="11"/>
  <c r="I156" i="11" s="1"/>
  <c r="L155" i="11"/>
  <c r="F155" i="11"/>
  <c r="I155" i="11" s="1"/>
  <c r="L154" i="11"/>
  <c r="F154" i="11"/>
  <c r="I154" i="11" s="1"/>
  <c r="L153" i="11"/>
  <c r="F153" i="11"/>
  <c r="I153" i="11" s="1"/>
  <c r="L152" i="11"/>
  <c r="F152" i="11"/>
  <c r="I152" i="11" s="1"/>
  <c r="L151" i="11"/>
  <c r="F151" i="11"/>
  <c r="I151" i="11" s="1"/>
  <c r="L150" i="11"/>
  <c r="F150" i="11"/>
  <c r="I150" i="11" s="1"/>
  <c r="L149" i="11"/>
  <c r="F149" i="11"/>
  <c r="I149" i="11" s="1"/>
  <c r="L148" i="11"/>
  <c r="F148" i="11"/>
  <c r="I148" i="11" s="1"/>
  <c r="L147" i="11"/>
  <c r="F147" i="11"/>
  <c r="I147" i="11" s="1"/>
  <c r="L146" i="11"/>
  <c r="F146" i="11"/>
  <c r="I146" i="11" s="1"/>
  <c r="L145" i="11"/>
  <c r="F145" i="11"/>
  <c r="I145" i="11" s="1"/>
  <c r="K144" i="11"/>
  <c r="J144" i="11"/>
  <c r="H144" i="11"/>
  <c r="G144" i="11"/>
  <c r="E144" i="11"/>
  <c r="D144" i="11"/>
  <c r="L143" i="11"/>
  <c r="F143" i="11"/>
  <c r="I143" i="11" s="1"/>
  <c r="L142" i="11"/>
  <c r="F142" i="11"/>
  <c r="I142" i="11" s="1"/>
  <c r="L141" i="11"/>
  <c r="M141" i="11" s="1"/>
  <c r="F141" i="11"/>
  <c r="I141" i="11" s="1"/>
  <c r="L140" i="11"/>
  <c r="F140" i="11"/>
  <c r="I140" i="11" s="1"/>
  <c r="K139" i="11"/>
  <c r="J139" i="11"/>
  <c r="L139" i="11" s="1"/>
  <c r="H139" i="11"/>
  <c r="G139" i="11"/>
  <c r="E139" i="11"/>
  <c r="D139" i="11"/>
  <c r="L138" i="11"/>
  <c r="F138" i="11"/>
  <c r="I138" i="11" s="1"/>
  <c r="L137" i="11"/>
  <c r="F137" i="11"/>
  <c r="I137" i="11" s="1"/>
  <c r="L136" i="11"/>
  <c r="F136" i="11"/>
  <c r="I136" i="11" s="1"/>
  <c r="L135" i="11"/>
  <c r="F135" i="11"/>
  <c r="I135" i="11" s="1"/>
  <c r="L134" i="11"/>
  <c r="F134" i="11"/>
  <c r="I134" i="11" s="1"/>
  <c r="L133" i="11"/>
  <c r="F133" i="11"/>
  <c r="I133" i="11" s="1"/>
  <c r="L132" i="11"/>
  <c r="F132" i="11"/>
  <c r="I132" i="11" s="1"/>
  <c r="L131" i="11"/>
  <c r="F131" i="11"/>
  <c r="I131" i="11" s="1"/>
  <c r="L130" i="11"/>
  <c r="F130" i="11"/>
  <c r="I130" i="11" s="1"/>
  <c r="L129" i="11"/>
  <c r="F129" i="11"/>
  <c r="I129" i="11" s="1"/>
  <c r="L128" i="11"/>
  <c r="F128" i="11"/>
  <c r="I128" i="11" s="1"/>
  <c r="K127" i="11"/>
  <c r="J127" i="11"/>
  <c r="H127" i="11"/>
  <c r="G127" i="11"/>
  <c r="E127" i="11"/>
  <c r="D127" i="11"/>
  <c r="F127" i="11" s="1"/>
  <c r="L124" i="11"/>
  <c r="F124" i="11"/>
  <c r="I124" i="11" s="1"/>
  <c r="L123" i="11"/>
  <c r="F123" i="11"/>
  <c r="I123" i="11" s="1"/>
  <c r="K122" i="11"/>
  <c r="K121" i="11" s="1"/>
  <c r="J122" i="11"/>
  <c r="H122" i="11"/>
  <c r="H121" i="11" s="1"/>
  <c r="G122" i="11"/>
  <c r="G121" i="11" s="1"/>
  <c r="E122" i="11"/>
  <c r="D122" i="11"/>
  <c r="D121" i="11" s="1"/>
  <c r="L120" i="11"/>
  <c r="F120" i="11"/>
  <c r="I120" i="11" s="1"/>
  <c r="L119" i="11"/>
  <c r="F119" i="11"/>
  <c r="I119" i="11" s="1"/>
  <c r="L118" i="11"/>
  <c r="F118" i="11"/>
  <c r="I118" i="11" s="1"/>
  <c r="L117" i="11"/>
  <c r="F117" i="11"/>
  <c r="I117" i="11" s="1"/>
  <c r="K116" i="11"/>
  <c r="J116" i="11"/>
  <c r="L116" i="11" s="1"/>
  <c r="H116" i="11"/>
  <c r="G116" i="11"/>
  <c r="E116" i="11"/>
  <c r="D116" i="11"/>
  <c r="L115" i="11"/>
  <c r="F115" i="11"/>
  <c r="I115" i="11" s="1"/>
  <c r="L114" i="11"/>
  <c r="F114" i="11"/>
  <c r="I114" i="11" s="1"/>
  <c r="L113" i="11"/>
  <c r="F113" i="11"/>
  <c r="I113" i="11" s="1"/>
  <c r="L112" i="11"/>
  <c r="F112" i="11"/>
  <c r="I112" i="11" s="1"/>
  <c r="L111" i="11"/>
  <c r="F111" i="11"/>
  <c r="I111" i="11" s="1"/>
  <c r="L110" i="11"/>
  <c r="F110" i="11"/>
  <c r="I110" i="11" s="1"/>
  <c r="L109" i="11"/>
  <c r="F109" i="11"/>
  <c r="I109" i="11" s="1"/>
  <c r="L108" i="11"/>
  <c r="F108" i="11"/>
  <c r="I108" i="11" s="1"/>
  <c r="L107" i="11"/>
  <c r="I107" i="11"/>
  <c r="F107" i="11"/>
  <c r="L106" i="11"/>
  <c r="F106" i="11"/>
  <c r="I106" i="11" s="1"/>
  <c r="L105" i="11"/>
  <c r="F105" i="11"/>
  <c r="I105" i="11" s="1"/>
  <c r="L104" i="11"/>
  <c r="F104" i="11"/>
  <c r="I104" i="11" s="1"/>
  <c r="L103" i="11"/>
  <c r="F103" i="11"/>
  <c r="I103" i="11" s="1"/>
  <c r="L102" i="11"/>
  <c r="F102" i="11"/>
  <c r="I102" i="11" s="1"/>
  <c r="L101" i="11"/>
  <c r="F101" i="11"/>
  <c r="I101" i="11" s="1"/>
  <c r="L100" i="11"/>
  <c r="F100" i="11"/>
  <c r="I100" i="11" s="1"/>
  <c r="L99" i="11"/>
  <c r="F99" i="11"/>
  <c r="I99" i="11" s="1"/>
  <c r="L98" i="11"/>
  <c r="F98" i="11"/>
  <c r="I98" i="11" s="1"/>
  <c r="L97" i="11"/>
  <c r="F97" i="11"/>
  <c r="I97" i="11" s="1"/>
  <c r="L96" i="11"/>
  <c r="F96" i="11"/>
  <c r="I96" i="11" s="1"/>
  <c r="L95" i="11"/>
  <c r="I95" i="11"/>
  <c r="F95" i="11"/>
  <c r="L94" i="11"/>
  <c r="F94" i="11"/>
  <c r="I94" i="11" s="1"/>
  <c r="L93" i="11"/>
  <c r="F93" i="11"/>
  <c r="I93" i="11" s="1"/>
  <c r="L92" i="11"/>
  <c r="F92" i="11"/>
  <c r="I92" i="11" s="1"/>
  <c r="L91" i="11"/>
  <c r="F91" i="11"/>
  <c r="I91" i="11" s="1"/>
  <c r="L90" i="11"/>
  <c r="F90" i="11"/>
  <c r="I90" i="11" s="1"/>
  <c r="L89" i="11"/>
  <c r="F89" i="11"/>
  <c r="I89" i="11" s="1"/>
  <c r="L88" i="11"/>
  <c r="F88" i="11"/>
  <c r="I88" i="11" s="1"/>
  <c r="L87" i="11"/>
  <c r="F87" i="11"/>
  <c r="I87" i="11" s="1"/>
  <c r="L86" i="11"/>
  <c r="F86" i="11"/>
  <c r="I86" i="11" s="1"/>
  <c r="L85" i="11"/>
  <c r="F85" i="11"/>
  <c r="I85" i="11" s="1"/>
  <c r="L84" i="11"/>
  <c r="F84" i="11"/>
  <c r="I84" i="11" s="1"/>
  <c r="L83" i="11"/>
  <c r="F83" i="11"/>
  <c r="I83" i="11" s="1"/>
  <c r="K82" i="11"/>
  <c r="J82" i="11"/>
  <c r="H82" i="11"/>
  <c r="G82" i="11"/>
  <c r="E82" i="11"/>
  <c r="D82" i="11"/>
  <c r="L81" i="11"/>
  <c r="F81" i="11"/>
  <c r="I81" i="11" s="1"/>
  <c r="L80" i="11"/>
  <c r="F80" i="11"/>
  <c r="I80" i="11" s="1"/>
  <c r="L79" i="11"/>
  <c r="F79" i="11"/>
  <c r="I79" i="11" s="1"/>
  <c r="L78" i="11"/>
  <c r="F78" i="11"/>
  <c r="I78" i="11" s="1"/>
  <c r="K77" i="11"/>
  <c r="J77" i="11"/>
  <c r="H77" i="11"/>
  <c r="G77" i="11"/>
  <c r="E77" i="11"/>
  <c r="D77" i="11"/>
  <c r="L76" i="11"/>
  <c r="F76" i="11"/>
  <c r="I76" i="11" s="1"/>
  <c r="L75" i="11"/>
  <c r="F75" i="11"/>
  <c r="I75" i="11" s="1"/>
  <c r="K74" i="11"/>
  <c r="J74" i="11"/>
  <c r="H74" i="11"/>
  <c r="G74" i="11"/>
  <c r="E74" i="11"/>
  <c r="D74" i="11"/>
  <c r="F74" i="11" s="1"/>
  <c r="L70" i="11"/>
  <c r="F70" i="11"/>
  <c r="I70" i="11" s="1"/>
  <c r="L69" i="11"/>
  <c r="F69" i="11"/>
  <c r="I69" i="11" s="1"/>
  <c r="L68" i="11"/>
  <c r="F68" i="11"/>
  <c r="I68" i="11" s="1"/>
  <c r="L67" i="11"/>
  <c r="F67" i="11"/>
  <c r="I67" i="11" s="1"/>
  <c r="L66" i="11"/>
  <c r="F66" i="11"/>
  <c r="I66" i="11" s="1"/>
  <c r="L65" i="11"/>
  <c r="F65" i="11"/>
  <c r="I65" i="11" s="1"/>
  <c r="L64" i="11"/>
  <c r="I64" i="11"/>
  <c r="F64" i="11"/>
  <c r="L63" i="11"/>
  <c r="F63" i="11"/>
  <c r="I63" i="11" s="1"/>
  <c r="L62" i="11"/>
  <c r="F62" i="11"/>
  <c r="I62" i="11" s="1"/>
  <c r="K61" i="11"/>
  <c r="J61" i="11"/>
  <c r="L61" i="11" s="1"/>
  <c r="H61" i="11"/>
  <c r="H60" i="11" s="1"/>
  <c r="G61" i="11"/>
  <c r="G60" i="11" s="1"/>
  <c r="E61" i="11"/>
  <c r="E60" i="11" s="1"/>
  <c r="D61" i="11"/>
  <c r="F61" i="11" s="1"/>
  <c r="K60" i="11"/>
  <c r="L59" i="11"/>
  <c r="F59" i="11"/>
  <c r="I59" i="11" s="1"/>
  <c r="L58" i="11"/>
  <c r="F58" i="11"/>
  <c r="I58" i="11" s="1"/>
  <c r="L57" i="11"/>
  <c r="F57" i="11"/>
  <c r="I57" i="11" s="1"/>
  <c r="L56" i="11"/>
  <c r="F56" i="11"/>
  <c r="I56" i="11" s="1"/>
  <c r="L55" i="11"/>
  <c r="F55" i="11"/>
  <c r="I55" i="11" s="1"/>
  <c r="L54" i="11"/>
  <c r="F54" i="11"/>
  <c r="I54" i="11" s="1"/>
  <c r="L53" i="11"/>
  <c r="F53" i="11"/>
  <c r="I53" i="11" s="1"/>
  <c r="K52" i="11"/>
  <c r="J52" i="11"/>
  <c r="H52" i="11"/>
  <c r="G52" i="11"/>
  <c r="E52" i="11"/>
  <c r="D52" i="11"/>
  <c r="F52" i="11" s="1"/>
  <c r="L51" i="11"/>
  <c r="F51" i="11"/>
  <c r="I51" i="11" s="1"/>
  <c r="M51" i="11" s="1"/>
  <c r="L50" i="11"/>
  <c r="F50" i="11"/>
  <c r="I50" i="11" s="1"/>
  <c r="M50" i="11" s="1"/>
  <c r="M49" i="11" s="1"/>
  <c r="K49" i="11"/>
  <c r="J49" i="11"/>
  <c r="H49" i="11"/>
  <c r="G49" i="11"/>
  <c r="E49" i="11"/>
  <c r="D49" i="11"/>
  <c r="F49" i="11" s="1"/>
  <c r="L48" i="11"/>
  <c r="F48" i="11"/>
  <c r="I48" i="11" s="1"/>
  <c r="L47" i="11"/>
  <c r="I47" i="11"/>
  <c r="F47" i="11"/>
  <c r="L46" i="11"/>
  <c r="F46" i="11"/>
  <c r="I46" i="11" s="1"/>
  <c r="L45" i="11"/>
  <c r="F45" i="11"/>
  <c r="I45" i="11" s="1"/>
  <c r="L44" i="11"/>
  <c r="F44" i="11"/>
  <c r="I44" i="11" s="1"/>
  <c r="L43" i="11"/>
  <c r="F43" i="11"/>
  <c r="I43" i="11" s="1"/>
  <c r="L42" i="11"/>
  <c r="F42" i="11"/>
  <c r="I42" i="11" s="1"/>
  <c r="K41" i="11"/>
  <c r="L41" i="11" s="1"/>
  <c r="J41" i="11"/>
  <c r="H41" i="11"/>
  <c r="G41" i="11"/>
  <c r="G40" i="11" s="1"/>
  <c r="G39" i="11" s="1"/>
  <c r="E41" i="11"/>
  <c r="E40" i="11" s="1"/>
  <c r="D41" i="11"/>
  <c r="L38" i="11"/>
  <c r="F38" i="11"/>
  <c r="I38" i="11" s="1"/>
  <c r="L37" i="11"/>
  <c r="F37" i="11"/>
  <c r="I37" i="11" s="1"/>
  <c r="L36" i="11"/>
  <c r="F36" i="11"/>
  <c r="I36" i="11" s="1"/>
  <c r="L35" i="11"/>
  <c r="F35" i="11"/>
  <c r="I35" i="11" s="1"/>
  <c r="M35" i="11" s="1"/>
  <c r="L34" i="11"/>
  <c r="F34" i="11"/>
  <c r="I34" i="11" s="1"/>
  <c r="L33" i="11"/>
  <c r="F33" i="11"/>
  <c r="I33" i="11" s="1"/>
  <c r="L32" i="11"/>
  <c r="F32" i="11"/>
  <c r="I32" i="11" s="1"/>
  <c r="L31" i="11"/>
  <c r="F31" i="11"/>
  <c r="I31" i="11" s="1"/>
  <c r="M31" i="11" s="1"/>
  <c r="L30" i="11"/>
  <c r="F30" i="11"/>
  <c r="I30" i="11" s="1"/>
  <c r="L29" i="11"/>
  <c r="F29" i="11"/>
  <c r="I29" i="11" s="1"/>
  <c r="K28" i="11"/>
  <c r="K27" i="11" s="1"/>
  <c r="J28" i="11"/>
  <c r="H28" i="11"/>
  <c r="G28" i="11"/>
  <c r="G27" i="11" s="1"/>
  <c r="E28" i="11"/>
  <c r="D28" i="11"/>
  <c r="D27" i="11" s="1"/>
  <c r="H27" i="11"/>
  <c r="E27" i="11"/>
  <c r="L26" i="11"/>
  <c r="F26" i="11"/>
  <c r="I26" i="11" s="1"/>
  <c r="L25" i="11"/>
  <c r="F25" i="11"/>
  <c r="I25" i="11" s="1"/>
  <c r="L24" i="11"/>
  <c r="F24" i="11"/>
  <c r="I24" i="11" s="1"/>
  <c r="L23" i="11"/>
  <c r="F23" i="11"/>
  <c r="I23" i="11" s="1"/>
  <c r="K22" i="11"/>
  <c r="L22" i="11" s="1"/>
  <c r="I22" i="11"/>
  <c r="F22" i="11"/>
  <c r="L21" i="11"/>
  <c r="F21" i="11"/>
  <c r="I21" i="11" s="1"/>
  <c r="L20" i="11"/>
  <c r="F20" i="11"/>
  <c r="I20" i="11" s="1"/>
  <c r="J19" i="11"/>
  <c r="H19" i="11"/>
  <c r="G19" i="11"/>
  <c r="E19" i="11"/>
  <c r="D19" i="11"/>
  <c r="L18" i="11"/>
  <c r="F18" i="11"/>
  <c r="I18" i="11" s="1"/>
  <c r="M18" i="11" s="1"/>
  <c r="L17" i="11"/>
  <c r="F17" i="11"/>
  <c r="I17" i="11" s="1"/>
  <c r="K16" i="11"/>
  <c r="K7" i="11" s="1"/>
  <c r="J16" i="11"/>
  <c r="H16" i="11"/>
  <c r="G16" i="11"/>
  <c r="E16" i="11"/>
  <c r="D16" i="11"/>
  <c r="F16" i="11" s="1"/>
  <c r="I16" i="11" s="1"/>
  <c r="L15" i="11"/>
  <c r="F15" i="11"/>
  <c r="I15" i="11" s="1"/>
  <c r="M15" i="11" s="1"/>
  <c r="L14" i="11"/>
  <c r="G14" i="11"/>
  <c r="F14" i="11"/>
  <c r="I14" i="11" s="1"/>
  <c r="L13" i="11"/>
  <c r="F13" i="11"/>
  <c r="I13" i="11" s="1"/>
  <c r="L12" i="11"/>
  <c r="F12" i="11"/>
  <c r="I12" i="11" s="1"/>
  <c r="L11" i="11"/>
  <c r="M11" i="11" s="1"/>
  <c r="F11" i="11"/>
  <c r="I11" i="11" s="1"/>
  <c r="L10" i="11"/>
  <c r="F10" i="11"/>
  <c r="I10" i="11" s="1"/>
  <c r="L9" i="11"/>
  <c r="F9" i="11"/>
  <c r="I9" i="11" s="1"/>
  <c r="M9" i="11" s="1"/>
  <c r="K8" i="11"/>
  <c r="J8" i="11"/>
  <c r="H8" i="11"/>
  <c r="G8" i="11"/>
  <c r="E8" i="11"/>
  <c r="D8" i="11"/>
  <c r="J7" i="11"/>
  <c r="I74" i="11" l="1"/>
  <c r="M78" i="11"/>
  <c r="M178" i="11"/>
  <c r="M262" i="11"/>
  <c r="K267" i="11"/>
  <c r="M275" i="11"/>
  <c r="I359" i="11"/>
  <c r="M721" i="11"/>
  <c r="M725" i="11"/>
  <c r="M729" i="11"/>
  <c r="M882" i="11"/>
  <c r="G938" i="11"/>
  <c r="M964" i="11"/>
  <c r="M1003" i="11"/>
  <c r="M1223" i="11"/>
  <c r="M1396" i="11"/>
  <c r="M1577" i="11"/>
  <c r="M1694" i="11"/>
  <c r="M14" i="11"/>
  <c r="E73" i="11"/>
  <c r="M285" i="11"/>
  <c r="G332" i="11"/>
  <c r="M384" i="11"/>
  <c r="G759" i="11"/>
  <c r="M896" i="11"/>
  <c r="M1000" i="11"/>
  <c r="M1064" i="11"/>
  <c r="M1357" i="11"/>
  <c r="M1400" i="11"/>
  <c r="E1405" i="11"/>
  <c r="E1404" i="11" s="1"/>
  <c r="M1461" i="11"/>
  <c r="M1702" i="11"/>
  <c r="L49" i="11"/>
  <c r="F77" i="11"/>
  <c r="M79" i="11"/>
  <c r="F144" i="11"/>
  <c r="L251" i="11"/>
  <c r="M255" i="11"/>
  <c r="M259" i="11"/>
  <c r="M282" i="11"/>
  <c r="M368" i="11"/>
  <c r="M381" i="11"/>
  <c r="M484" i="11"/>
  <c r="M488" i="11"/>
  <c r="M492" i="11"/>
  <c r="M496" i="11"/>
  <c r="M502" i="11"/>
  <c r="M506" i="11"/>
  <c r="M510" i="11"/>
  <c r="M512" i="11"/>
  <c r="M516" i="11"/>
  <c r="M520" i="11"/>
  <c r="M556" i="11"/>
  <c r="L564" i="11"/>
  <c r="M568" i="11"/>
  <c r="M572" i="11"/>
  <c r="M609" i="11"/>
  <c r="M741" i="11"/>
  <c r="M883" i="11"/>
  <c r="M976" i="11"/>
  <c r="M1262" i="11"/>
  <c r="L1288" i="11"/>
  <c r="M1337" i="11"/>
  <c r="E1348" i="11"/>
  <c r="E1347" i="11" s="1"/>
  <c r="E1346" i="11" s="1"/>
  <c r="M1372" i="11"/>
  <c r="M1383" i="11"/>
  <c r="M1401" i="11"/>
  <c r="M1254" i="11"/>
  <c r="M1358" i="11"/>
  <c r="M1412" i="11"/>
  <c r="M1539" i="11"/>
  <c r="F1580" i="11"/>
  <c r="I1580" i="11" s="1"/>
  <c r="I1579" i="11" s="1"/>
  <c r="L1609" i="11"/>
  <c r="M1652" i="11"/>
  <c r="M1703" i="11"/>
  <c r="M44" i="11"/>
  <c r="L52" i="11"/>
  <c r="F116" i="11"/>
  <c r="I116" i="11" s="1"/>
  <c r="M252" i="11"/>
  <c r="M256" i="11"/>
  <c r="M260" i="11"/>
  <c r="M264" i="11"/>
  <c r="E125" i="11"/>
  <c r="M269" i="11"/>
  <c r="M273" i="11"/>
  <c r="M277" i="11"/>
  <c r="M436" i="11"/>
  <c r="M557" i="11"/>
  <c r="F634" i="11"/>
  <c r="M723" i="11"/>
  <c r="M727" i="11"/>
  <c r="M916" i="11"/>
  <c r="M929" i="11"/>
  <c r="M932" i="11"/>
  <c r="M942" i="11"/>
  <c r="M1001" i="11"/>
  <c r="M1359" i="11"/>
  <c r="L8" i="11"/>
  <c r="K19" i="11"/>
  <c r="H125" i="11"/>
  <c r="M232" i="11"/>
  <c r="K345" i="11"/>
  <c r="M349" i="11"/>
  <c r="M814" i="11"/>
  <c r="M963" i="11"/>
  <c r="M1009" i="11"/>
  <c r="M1062" i="11"/>
  <c r="L1159" i="11"/>
  <c r="F1189" i="11"/>
  <c r="I1189" i="11" s="1"/>
  <c r="I1188" i="11" s="1"/>
  <c r="I1187" i="11" s="1"/>
  <c r="M1413" i="11"/>
  <c r="M1443" i="11"/>
  <c r="F1493" i="11"/>
  <c r="F1492" i="11" s="1"/>
  <c r="F1491" i="11" s="1"/>
  <c r="M1646" i="11"/>
  <c r="M229" i="11"/>
  <c r="M298" i="11"/>
  <c r="M301" i="11"/>
  <c r="L314" i="11"/>
  <c r="M486" i="11"/>
  <c r="M490" i="11"/>
  <c r="M494" i="11"/>
  <c r="M498" i="11"/>
  <c r="M500" i="11"/>
  <c r="M504" i="11"/>
  <c r="M508" i="11"/>
  <c r="M514" i="11"/>
  <c r="M518" i="11"/>
  <c r="M522" i="11"/>
  <c r="M626" i="11"/>
  <c r="F733" i="11"/>
  <c r="F732" i="11" s="1"/>
  <c r="F731" i="11" s="1"/>
  <c r="M735" i="11"/>
  <c r="M739" i="11"/>
  <c r="M743" i="11"/>
  <c r="M758" i="11"/>
  <c r="M779" i="11"/>
  <c r="M905" i="11"/>
  <c r="M960" i="11"/>
  <c r="M1002" i="11"/>
  <c r="E1071" i="11"/>
  <c r="E1070" i="11" s="1"/>
  <c r="E1055" i="11" s="1"/>
  <c r="L1203" i="11"/>
  <c r="M1226" i="11"/>
  <c r="M1547" i="11"/>
  <c r="M1631" i="11"/>
  <c r="G125" i="11"/>
  <c r="M148" i="11"/>
  <c r="M152" i="11"/>
  <c r="M156" i="11"/>
  <c r="M160" i="11"/>
  <c r="I482" i="11"/>
  <c r="M551" i="11"/>
  <c r="J834" i="11"/>
  <c r="L834" i="11" s="1"/>
  <c r="M914" i="11"/>
  <c r="M1038" i="11"/>
  <c r="M1063" i="11"/>
  <c r="M1309" i="11"/>
  <c r="M1414" i="11"/>
  <c r="M1437" i="11"/>
  <c r="M1530" i="11"/>
  <c r="M1569" i="11"/>
  <c r="H1025" i="11"/>
  <c r="L1734" i="11"/>
  <c r="J1733" i="11"/>
  <c r="L1733" i="11" s="1"/>
  <c r="M29" i="11"/>
  <c r="M33" i="11"/>
  <c r="M37" i="11"/>
  <c r="M54" i="11"/>
  <c r="M58" i="11"/>
  <c r="M70" i="11"/>
  <c r="L77" i="11"/>
  <c r="M81" i="11"/>
  <c r="L250" i="11"/>
  <c r="M250" i="11" s="1"/>
  <c r="M315" i="11"/>
  <c r="M318" i="11"/>
  <c r="F346" i="11"/>
  <c r="I346" i="11" s="1"/>
  <c r="M369" i="11"/>
  <c r="M372" i="11"/>
  <c r="M582" i="11"/>
  <c r="M585" i="11"/>
  <c r="L592" i="11"/>
  <c r="M596" i="11"/>
  <c r="M600" i="11"/>
  <c r="M610" i="11"/>
  <c r="M614" i="11"/>
  <c r="M641" i="11"/>
  <c r="H716" i="11"/>
  <c r="G847" i="11"/>
  <c r="M866" i="11"/>
  <c r="F880" i="11"/>
  <c r="D879" i="11"/>
  <c r="D878" i="11" s="1"/>
  <c r="D877" i="11" s="1"/>
  <c r="M902" i="11"/>
  <c r="M952" i="11"/>
  <c r="M975" i="11"/>
  <c r="L1042" i="11"/>
  <c r="L1115" i="11"/>
  <c r="M1219" i="11"/>
  <c r="M1298" i="11"/>
  <c r="L1303" i="11"/>
  <c r="H1375" i="11"/>
  <c r="E1418" i="11"/>
  <c r="M1568" i="11"/>
  <c r="D1375" i="11"/>
  <c r="F1375" i="11" s="1"/>
  <c r="G7" i="11"/>
  <c r="G6" i="11" s="1"/>
  <c r="M10" i="11"/>
  <c r="F82" i="11"/>
  <c r="I82" i="11" s="1"/>
  <c r="M111" i="11"/>
  <c r="M115" i="11"/>
  <c r="M130" i="11"/>
  <c r="M237" i="11"/>
  <c r="M240" i="11"/>
  <c r="M244" i="11"/>
  <c r="M248" i="11"/>
  <c r="L267" i="11"/>
  <c r="M290" i="11"/>
  <c r="M293" i="11"/>
  <c r="M311" i="11"/>
  <c r="K363" i="11"/>
  <c r="K362" i="11" s="1"/>
  <c r="M400" i="11"/>
  <c r="M440" i="11"/>
  <c r="M444" i="11"/>
  <c r="L446" i="11"/>
  <c r="I474" i="11"/>
  <c r="L499" i="11"/>
  <c r="F511" i="11"/>
  <c r="M524" i="11"/>
  <c r="M532" i="11"/>
  <c r="M540" i="11"/>
  <c r="F620" i="11"/>
  <c r="M621" i="11"/>
  <c r="L634" i="11"/>
  <c r="M642" i="11"/>
  <c r="M652" i="11"/>
  <c r="M656" i="11"/>
  <c r="M672" i="11"/>
  <c r="M678" i="11"/>
  <c r="L690" i="11"/>
  <c r="M707" i="11"/>
  <c r="M711" i="11"/>
  <c r="L746" i="11"/>
  <c r="L747" i="11"/>
  <c r="M899" i="11"/>
  <c r="F909" i="11"/>
  <c r="I909" i="11" s="1"/>
  <c r="I908" i="11" s="1"/>
  <c r="D908" i="11"/>
  <c r="D907" i="11" s="1"/>
  <c r="F941" i="11"/>
  <c r="D940" i="11"/>
  <c r="D939" i="11" s="1"/>
  <c r="M1006" i="11"/>
  <c r="M1036" i="11"/>
  <c r="M1039" i="11"/>
  <c r="G1055" i="11"/>
  <c r="L1805" i="11"/>
  <c r="K1804" i="11"/>
  <c r="K1803" i="11" s="1"/>
  <c r="M327" i="11"/>
  <c r="K1084" i="11"/>
  <c r="L16" i="11"/>
  <c r="F28" i="11"/>
  <c r="I28" i="11" s="1"/>
  <c r="I27" i="11" s="1"/>
  <c r="I49" i="11"/>
  <c r="J60" i="11"/>
  <c r="L60" i="11" s="1"/>
  <c r="M104" i="11"/>
  <c r="F122" i="11"/>
  <c r="I122" i="11" s="1"/>
  <c r="I121" i="11" s="1"/>
  <c r="M143" i="11"/>
  <c r="M193" i="11"/>
  <c r="M319" i="11"/>
  <c r="M348" i="11"/>
  <c r="M373" i="11"/>
  <c r="M386" i="11"/>
  <c r="M586" i="11"/>
  <c r="M607" i="11"/>
  <c r="J718" i="11"/>
  <c r="M821" i="11"/>
  <c r="M837" i="11"/>
  <c r="M977" i="11"/>
  <c r="M1030" i="11"/>
  <c r="M1068" i="11"/>
  <c r="M1250" i="11"/>
  <c r="L1450" i="11"/>
  <c r="M216" i="11"/>
  <c r="M56" i="11"/>
  <c r="M68" i="11"/>
  <c r="I77" i="11"/>
  <c r="I144" i="11"/>
  <c r="M175" i="11"/>
  <c r="M221" i="11"/>
  <c r="M224" i="11"/>
  <c r="L346" i="11"/>
  <c r="M543" i="11"/>
  <c r="M594" i="11"/>
  <c r="M598" i="11"/>
  <c r="M602" i="11"/>
  <c r="M612" i="11"/>
  <c r="M616" i="11"/>
  <c r="M763" i="11"/>
  <c r="M794" i="11"/>
  <c r="M798" i="11"/>
  <c r="G907" i="11"/>
  <c r="G906" i="11" s="1"/>
  <c r="M915" i="11"/>
  <c r="M981" i="11"/>
  <c r="G1476" i="11"/>
  <c r="M92" i="11"/>
  <c r="J40" i="11"/>
  <c r="I52" i="11"/>
  <c r="L74" i="11"/>
  <c r="I127" i="11"/>
  <c r="M146" i="11"/>
  <c r="M150" i="11"/>
  <c r="M154" i="11"/>
  <c r="M158" i="11"/>
  <c r="M162" i="11"/>
  <c r="F243" i="11"/>
  <c r="I243" i="11" s="1"/>
  <c r="M305" i="11"/>
  <c r="M323" i="11"/>
  <c r="F367" i="11"/>
  <c r="I367" i="11" s="1"/>
  <c r="M377" i="11"/>
  <c r="M387" i="11"/>
  <c r="M401" i="11"/>
  <c r="M405" i="11"/>
  <c r="M409" i="11"/>
  <c r="M413" i="11"/>
  <c r="M417" i="11"/>
  <c r="M421" i="11"/>
  <c r="M425" i="11"/>
  <c r="M429" i="11"/>
  <c r="M755" i="11"/>
  <c r="L1113" i="11"/>
  <c r="D1143" i="11"/>
  <c r="D1142" i="11" s="1"/>
  <c r="M330" i="11"/>
  <c r="J332" i="11"/>
  <c r="L7" i="11"/>
  <c r="M12" i="11"/>
  <c r="L19" i="11"/>
  <c r="K73" i="11"/>
  <c r="K72" i="11" s="1"/>
  <c r="G73" i="11"/>
  <c r="G72" i="11" s="1"/>
  <c r="G71" i="11" s="1"/>
  <c r="M80" i="11"/>
  <c r="M77" i="11" s="1"/>
  <c r="L82" i="11"/>
  <c r="M113" i="11"/>
  <c r="L122" i="11"/>
  <c r="L121" i="11" s="1"/>
  <c r="M167" i="11"/>
  <c r="L169" i="11"/>
  <c r="M191" i="11"/>
  <c r="M246" i="11"/>
  <c r="K278" i="11"/>
  <c r="L278" i="11" s="1"/>
  <c r="M309" i="11"/>
  <c r="M313" i="11"/>
  <c r="E363" i="11"/>
  <c r="E362" i="11" s="1"/>
  <c r="M434" i="11"/>
  <c r="M438" i="11"/>
  <c r="M442" i="11"/>
  <c r="F446" i="11"/>
  <c r="I446" i="11" s="1"/>
  <c r="M447" i="11"/>
  <c r="F499" i="11"/>
  <c r="L511" i="11"/>
  <c r="M528" i="11"/>
  <c r="M536" i="11"/>
  <c r="M544" i="11"/>
  <c r="M547" i="11"/>
  <c r="L578" i="11"/>
  <c r="L619" i="11"/>
  <c r="M644" i="11"/>
  <c r="M650" i="11"/>
  <c r="M654" i="11"/>
  <c r="M658" i="11"/>
  <c r="M666" i="11"/>
  <c r="M705" i="11"/>
  <c r="M709" i="11"/>
  <c r="M713" i="11"/>
  <c r="M869" i="11"/>
  <c r="M1018" i="11"/>
  <c r="M1031" i="11"/>
  <c r="M1034" i="11"/>
  <c r="M1059" i="11"/>
  <c r="M1083" i="11"/>
  <c r="F1174" i="11"/>
  <c r="I1174" i="11" s="1"/>
  <c r="I1173" i="11" s="1"/>
  <c r="I1172" i="11" s="1"/>
  <c r="M1241" i="11"/>
  <c r="M1270" i="11"/>
  <c r="M1338" i="11"/>
  <c r="M1410" i="11"/>
  <c r="M1295" i="11"/>
  <c r="F1304" i="11"/>
  <c r="M1312" i="11"/>
  <c r="M1315" i="11"/>
  <c r="M1320" i="11"/>
  <c r="M1328" i="11"/>
  <c r="M1350" i="11"/>
  <c r="M1353" i="11"/>
  <c r="M1360" i="11"/>
  <c r="M1365" i="11"/>
  <c r="M1394" i="11"/>
  <c r="M1392" i="11" s="1"/>
  <c r="G1418" i="11"/>
  <c r="M1490" i="11"/>
  <c r="M1499" i="11"/>
  <c r="M1509" i="11"/>
  <c r="M1513" i="11"/>
  <c r="M1517" i="11"/>
  <c r="M1552" i="11"/>
  <c r="M1556" i="11"/>
  <c r="M1560" i="11"/>
  <c r="M1603" i="11"/>
  <c r="M1700" i="11"/>
  <c r="M1730" i="11"/>
  <c r="M1745" i="11"/>
  <c r="M1751" i="11"/>
  <c r="M1755" i="11"/>
  <c r="M1781" i="11"/>
  <c r="M765" i="11"/>
  <c r="M769" i="11"/>
  <c r="M773" i="11"/>
  <c r="M956" i="11"/>
  <c r="M959" i="11"/>
  <c r="M978" i="11"/>
  <c r="M1029" i="11"/>
  <c r="M1037" i="11"/>
  <c r="E1127" i="11"/>
  <c r="M1220" i="11"/>
  <c r="M1227" i="11"/>
  <c r="E1258" i="11"/>
  <c r="M1354" i="11"/>
  <c r="M1398" i="11"/>
  <c r="M1438" i="11"/>
  <c r="G1447" i="11"/>
  <c r="M1456" i="11"/>
  <c r="M1503" i="11"/>
  <c r="M1618" i="11"/>
  <c r="M1625" i="11"/>
  <c r="M1662" i="11"/>
  <c r="M1673" i="11"/>
  <c r="M1752" i="11"/>
  <c r="M777" i="11"/>
  <c r="M781" i="11"/>
  <c r="M828" i="11"/>
  <c r="E847" i="11"/>
  <c r="E802" i="11" s="1"/>
  <c r="M881" i="11"/>
  <c r="M909" i="11"/>
  <c r="L941" i="11"/>
  <c r="M1032" i="11"/>
  <c r="M1266" i="11"/>
  <c r="G1375" i="11"/>
  <c r="M1543" i="11"/>
  <c r="M1573" i="11"/>
  <c r="M1576" i="11"/>
  <c r="M1612" i="11"/>
  <c r="M1637" i="11"/>
  <c r="M1656" i="11"/>
  <c r="M1698" i="11"/>
  <c r="F1707" i="11"/>
  <c r="M1779" i="11"/>
  <c r="M1796" i="11"/>
  <c r="F776" i="11"/>
  <c r="F775" i="11" s="1"/>
  <c r="F774" i="11" s="1"/>
  <c r="M786" i="11"/>
  <c r="M792" i="11"/>
  <c r="M838" i="11"/>
  <c r="M871" i="11"/>
  <c r="M885" i="11"/>
  <c r="M888" i="11"/>
  <c r="M900" i="11"/>
  <c r="K907" i="11"/>
  <c r="M933" i="11"/>
  <c r="M945" i="11"/>
  <c r="M948" i="11"/>
  <c r="M1004" i="11"/>
  <c r="D996" i="11"/>
  <c r="M1017" i="11"/>
  <c r="M1024" i="11"/>
  <c r="M1035" i="11"/>
  <c r="M1082" i="11"/>
  <c r="L1202" i="11"/>
  <c r="M1228" i="11"/>
  <c r="M1239" i="11"/>
  <c r="M1232" i="11" s="1"/>
  <c r="M1243" i="11"/>
  <c r="M1249" i="11"/>
  <c r="L1304" i="11"/>
  <c r="M1307" i="11"/>
  <c r="M1324" i="11"/>
  <c r="M1355" i="11"/>
  <c r="M1399" i="11"/>
  <c r="M1402" i="11"/>
  <c r="L1507" i="11"/>
  <c r="M1511" i="11"/>
  <c r="M1515" i="11"/>
  <c r="L1550" i="11"/>
  <c r="M1554" i="11"/>
  <c r="M1558" i="11"/>
  <c r="M1567" i="11"/>
  <c r="M1737" i="11"/>
  <c r="M1753" i="11"/>
  <c r="M1757" i="11"/>
  <c r="M1815" i="11"/>
  <c r="M767" i="11"/>
  <c r="M771" i="11"/>
  <c r="M810" i="11"/>
  <c r="M839" i="11"/>
  <c r="M842" i="11"/>
  <c r="M854" i="11"/>
  <c r="M858" i="11"/>
  <c r="F864" i="11"/>
  <c r="F863" i="11" s="1"/>
  <c r="F862" i="11" s="1"/>
  <c r="M865" i="11"/>
  <c r="M872" i="11"/>
  <c r="M875" i="11"/>
  <c r="M889" i="11"/>
  <c r="M898" i="11"/>
  <c r="E906" i="11"/>
  <c r="G996" i="11"/>
  <c r="M1033" i="11"/>
  <c r="F1087" i="11"/>
  <c r="K1157" i="11"/>
  <c r="M1236" i="11"/>
  <c r="K1258" i="11"/>
  <c r="M1291" i="11"/>
  <c r="M1308" i="11"/>
  <c r="M1311" i="11"/>
  <c r="M1364" i="11"/>
  <c r="E1375" i="11"/>
  <c r="M1403" i="11"/>
  <c r="M1436" i="11"/>
  <c r="H1476" i="11"/>
  <c r="M1495" i="11"/>
  <c r="M1524" i="11"/>
  <c r="M1528" i="11"/>
  <c r="M1532" i="11"/>
  <c r="M1610" i="11"/>
  <c r="M1633" i="11"/>
  <c r="M1654" i="11"/>
  <c r="F1665" i="11"/>
  <c r="M1671" i="11"/>
  <c r="M1675" i="11"/>
  <c r="L1693" i="11"/>
  <c r="M1741" i="11"/>
  <c r="M1750" i="11"/>
  <c r="M1754" i="11"/>
  <c r="L1791" i="11"/>
  <c r="M1794" i="11"/>
  <c r="M1816" i="11"/>
  <c r="G5" i="11"/>
  <c r="I634" i="11"/>
  <c r="I633" i="11" s="1"/>
  <c r="I632" i="11" s="1"/>
  <c r="F633" i="11"/>
  <c r="F632" i="11" s="1"/>
  <c r="M42" i="11"/>
  <c r="M84" i="11"/>
  <c r="M96" i="11"/>
  <c r="M48" i="11"/>
  <c r="M76" i="11"/>
  <c r="L955" i="11"/>
  <c r="K954" i="11"/>
  <c r="K953" i="11" s="1"/>
  <c r="H7" i="11"/>
  <c r="H6" i="11" s="1"/>
  <c r="M22" i="11"/>
  <c r="M47" i="11"/>
  <c r="M53" i="11"/>
  <c r="M64" i="11"/>
  <c r="M75" i="11"/>
  <c r="M74" i="11" s="1"/>
  <c r="M83" i="11"/>
  <c r="M91" i="11"/>
  <c r="M99" i="11"/>
  <c r="M103" i="11"/>
  <c r="E121" i="11"/>
  <c r="M177" i="11"/>
  <c r="M190" i="11"/>
  <c r="M200" i="11"/>
  <c r="M281" i="11"/>
  <c r="M294" i="11"/>
  <c r="M297" i="11"/>
  <c r="G363" i="11"/>
  <c r="G362" i="11" s="1"/>
  <c r="M448" i="11"/>
  <c r="M451" i="11"/>
  <c r="M455" i="11"/>
  <c r="M459" i="11"/>
  <c r="M463" i="11"/>
  <c r="M467" i="11"/>
  <c r="M471" i="11"/>
  <c r="M477" i="11"/>
  <c r="M481" i="11"/>
  <c r="M483" i="11"/>
  <c r="M487" i="11"/>
  <c r="M493" i="11"/>
  <c r="M497" i="11"/>
  <c r="M527" i="11"/>
  <c r="M531" i="11"/>
  <c r="M539" i="11"/>
  <c r="M581" i="11"/>
  <c r="F606" i="11"/>
  <c r="D605" i="11"/>
  <c r="D604" i="11" s="1"/>
  <c r="J633" i="11"/>
  <c r="M831" i="11"/>
  <c r="L1318" i="11"/>
  <c r="J1317" i="11"/>
  <c r="M1319" i="11"/>
  <c r="M21" i="11"/>
  <c r="K40" i="11"/>
  <c r="K39" i="11" s="1"/>
  <c r="H40" i="11"/>
  <c r="M46" i="11"/>
  <c r="M63" i="11"/>
  <c r="M66" i="11"/>
  <c r="J73" i="11"/>
  <c r="M86" i="11"/>
  <c r="M90" i="11"/>
  <c r="M94" i="11"/>
  <c r="M98" i="11"/>
  <c r="M102" i="11"/>
  <c r="M106" i="11"/>
  <c r="M110" i="11"/>
  <c r="D125" i="11"/>
  <c r="F125" i="11" s="1"/>
  <c r="I125" i="11" s="1"/>
  <c r="L127" i="11"/>
  <c r="M128" i="11"/>
  <c r="M132" i="11"/>
  <c r="M135" i="11"/>
  <c r="F139" i="11"/>
  <c r="I139" i="11" s="1"/>
  <c r="L144" i="11"/>
  <c r="M145" i="11"/>
  <c r="M194" i="11"/>
  <c r="M217" i="11"/>
  <c r="M220" i="11"/>
  <c r="M225" i="11"/>
  <c r="M228" i="11"/>
  <c r="M233" i="11"/>
  <c r="M236" i="11"/>
  <c r="M241" i="11"/>
  <c r="M245" i="11"/>
  <c r="M247" i="11"/>
  <c r="M249" i="11"/>
  <c r="F267" i="11"/>
  <c r="I267" i="11" s="1"/>
  <c r="M306" i="11"/>
  <c r="M322" i="11"/>
  <c r="F334" i="11"/>
  <c r="I334" i="11" s="1"/>
  <c r="L334" i="11" s="1"/>
  <c r="I338" i="11"/>
  <c r="L338" i="11" s="1"/>
  <c r="M339" i="11"/>
  <c r="M338" i="11" s="1"/>
  <c r="E344" i="11"/>
  <c r="M351" i="11"/>
  <c r="M353" i="11"/>
  <c r="M355" i="11"/>
  <c r="F357" i="11"/>
  <c r="I357" i="11" s="1"/>
  <c r="M357" i="11" s="1"/>
  <c r="L357" i="11"/>
  <c r="M358" i="11"/>
  <c r="M376" i="11"/>
  <c r="M526" i="11"/>
  <c r="M530" i="11"/>
  <c r="M534" i="11"/>
  <c r="M538" i="11"/>
  <c r="H561" i="11"/>
  <c r="M622" i="11"/>
  <c r="M625" i="11"/>
  <c r="L646" i="11"/>
  <c r="L661" i="11"/>
  <c r="J660" i="11"/>
  <c r="L660" i="11" s="1"/>
  <c r="E689" i="11"/>
  <c r="E688" i="11" s="1"/>
  <c r="L704" i="11"/>
  <c r="M750" i="11"/>
  <c r="M747" i="11" s="1"/>
  <c r="K803" i="11"/>
  <c r="K802" i="11" s="1"/>
  <c r="M809" i="11"/>
  <c r="M826" i="11"/>
  <c r="M830" i="11"/>
  <c r="M974" i="11"/>
  <c r="M970" i="11" s="1"/>
  <c r="D1084" i="11"/>
  <c r="L1100" i="11"/>
  <c r="J1099" i="11"/>
  <c r="L1099" i="11" s="1"/>
  <c r="H1127" i="11"/>
  <c r="M1222" i="11"/>
  <c r="G1229" i="11"/>
  <c r="M88" i="11"/>
  <c r="M100" i="11"/>
  <c r="M108" i="11"/>
  <c r="F1028" i="11"/>
  <c r="D1027" i="11"/>
  <c r="D1026" i="11" s="1"/>
  <c r="D1025" i="11" s="1"/>
  <c r="L1028" i="11"/>
  <c r="J1027" i="11"/>
  <c r="K6" i="11"/>
  <c r="K5" i="11" s="1"/>
  <c r="L40" i="11"/>
  <c r="M67" i="11"/>
  <c r="E72" i="11"/>
  <c r="E71" i="11" s="1"/>
  <c r="M87" i="11"/>
  <c r="M95" i="11"/>
  <c r="M107" i="11"/>
  <c r="M129" i="11"/>
  <c r="M133" i="11"/>
  <c r="M136" i="11"/>
  <c r="I169" i="11"/>
  <c r="M286" i="11"/>
  <c r="M289" i="11"/>
  <c r="M302" i="11"/>
  <c r="M326" i="11"/>
  <c r="L365" i="11"/>
  <c r="M380" i="11"/>
  <c r="M453" i="11"/>
  <c r="M457" i="11"/>
  <c r="M461" i="11"/>
  <c r="M465" i="11"/>
  <c r="M469" i="11"/>
  <c r="M473" i="11"/>
  <c r="M475" i="11"/>
  <c r="M479" i="11"/>
  <c r="M485" i="11"/>
  <c r="M489" i="11"/>
  <c r="M491" i="11"/>
  <c r="M495" i="11"/>
  <c r="M535" i="11"/>
  <c r="L606" i="11"/>
  <c r="J605" i="11"/>
  <c r="E633" i="11"/>
  <c r="E632" i="11" s="1"/>
  <c r="E561" i="11" s="1"/>
  <c r="M665" i="11"/>
  <c r="M754" i="11"/>
  <c r="L762" i="11"/>
  <c r="J761" i="11"/>
  <c r="L761" i="11" s="1"/>
  <c r="M813" i="11"/>
  <c r="M827" i="11"/>
  <c r="M903" i="11"/>
  <c r="F1318" i="11"/>
  <c r="D1317" i="11"/>
  <c r="D1316" i="11" s="1"/>
  <c r="D1301" i="11" s="1"/>
  <c r="M1323" i="11"/>
  <c r="M1327" i="11"/>
  <c r="E7" i="11"/>
  <c r="E6" i="11" s="1"/>
  <c r="M13" i="11"/>
  <c r="M8" i="11" s="1"/>
  <c r="M17" i="11"/>
  <c r="M16" i="11" s="1"/>
  <c r="F19" i="11"/>
  <c r="I19" i="11" s="1"/>
  <c r="M20" i="11"/>
  <c r="M23" i="11"/>
  <c r="M25" i="11"/>
  <c r="L28" i="11"/>
  <c r="L27" i="11" s="1"/>
  <c r="M30" i="11"/>
  <c r="M32" i="11"/>
  <c r="M34" i="11"/>
  <c r="M36" i="11"/>
  <c r="M38" i="11"/>
  <c r="F41" i="11"/>
  <c r="I41" i="11" s="1"/>
  <c r="M45" i="11"/>
  <c r="E39" i="11"/>
  <c r="M62" i="11"/>
  <c r="H73" i="11"/>
  <c r="H72" i="11" s="1"/>
  <c r="H71" i="11" s="1"/>
  <c r="M85" i="11"/>
  <c r="M89" i="11"/>
  <c r="M93" i="11"/>
  <c r="M97" i="11"/>
  <c r="M101" i="11"/>
  <c r="M105" i="11"/>
  <c r="M109" i="11"/>
  <c r="K125" i="11"/>
  <c r="K71" i="11" s="1"/>
  <c r="K4" i="11" s="1"/>
  <c r="M131" i="11"/>
  <c r="M164" i="11"/>
  <c r="M166" i="11"/>
  <c r="M168" i="11"/>
  <c r="I251" i="11"/>
  <c r="M308" i="11"/>
  <c r="M310" i="11"/>
  <c r="M312" i="11"/>
  <c r="F314" i="11"/>
  <c r="I314" i="11" s="1"/>
  <c r="J363" i="11"/>
  <c r="M388" i="11"/>
  <c r="M390" i="11"/>
  <c r="M392" i="11"/>
  <c r="M394" i="11"/>
  <c r="M396" i="11"/>
  <c r="F398" i="11"/>
  <c r="I398" i="11" s="1"/>
  <c r="M525" i="11"/>
  <c r="M529" i="11"/>
  <c r="M533" i="11"/>
  <c r="M537" i="11"/>
  <c r="M541" i="11"/>
  <c r="M549" i="11"/>
  <c r="F564" i="11"/>
  <c r="I564" i="11" s="1"/>
  <c r="I563" i="11" s="1"/>
  <c r="I562" i="11" s="1"/>
  <c r="D591" i="11"/>
  <c r="D590" i="11" s="1"/>
  <c r="F592" i="11"/>
  <c r="I592" i="11" s="1"/>
  <c r="I591" i="11" s="1"/>
  <c r="I590" i="11" s="1"/>
  <c r="F676" i="11"/>
  <c r="L676" i="11"/>
  <c r="J675" i="11"/>
  <c r="L675" i="11" s="1"/>
  <c r="M677" i="11"/>
  <c r="L703" i="11"/>
  <c r="L718" i="11"/>
  <c r="G716" i="11"/>
  <c r="F790" i="11"/>
  <c r="I790" i="11" s="1"/>
  <c r="I789" i="11" s="1"/>
  <c r="L790" i="11"/>
  <c r="J789" i="11"/>
  <c r="L789" i="11" s="1"/>
  <c r="M791" i="11"/>
  <c r="L819" i="11"/>
  <c r="M829" i="11"/>
  <c r="F850" i="11"/>
  <c r="L850" i="11"/>
  <c r="J849" i="11"/>
  <c r="L849" i="11" s="1"/>
  <c r="D863" i="11"/>
  <c r="D862" i="11" s="1"/>
  <c r="L892" i="11"/>
  <c r="M897" i="11"/>
  <c r="H907" i="11"/>
  <c r="H906" i="11" s="1"/>
  <c r="H876" i="11" s="1"/>
  <c r="F955" i="11"/>
  <c r="D954" i="11"/>
  <c r="D953" i="11" s="1"/>
  <c r="D938" i="11" s="1"/>
  <c r="L954" i="11"/>
  <c r="J953" i="11"/>
  <c r="J938" i="11" s="1"/>
  <c r="L984" i="11"/>
  <c r="J983" i="11"/>
  <c r="J982" i="11" s="1"/>
  <c r="J967" i="11" s="1"/>
  <c r="L996" i="11"/>
  <c r="M196" i="11"/>
  <c r="M199" i="11"/>
  <c r="M215" i="11"/>
  <c r="M219" i="11"/>
  <c r="M223" i="11"/>
  <c r="M227" i="11"/>
  <c r="M231" i="11"/>
  <c r="M235" i="11"/>
  <c r="M239" i="11"/>
  <c r="M261" i="11"/>
  <c r="M263" i="11"/>
  <c r="M280" i="11"/>
  <c r="M284" i="11"/>
  <c r="M288" i="11"/>
  <c r="M292" i="11"/>
  <c r="M296" i="11"/>
  <c r="M300" i="11"/>
  <c r="M317" i="11"/>
  <c r="M321" i="11"/>
  <c r="M325" i="11"/>
  <c r="M329" i="11"/>
  <c r="K344" i="11"/>
  <c r="M347" i="11"/>
  <c r="M346" i="11" s="1"/>
  <c r="L350" i="11"/>
  <c r="M352" i="11"/>
  <c r="M354" i="11"/>
  <c r="M356" i="11"/>
  <c r="H363" i="11"/>
  <c r="H362" i="11" s="1"/>
  <c r="M366" i="11"/>
  <c r="M371" i="11"/>
  <c r="M375" i="11"/>
  <c r="M379" i="11"/>
  <c r="M383" i="11"/>
  <c r="M389" i="11"/>
  <c r="M391" i="11"/>
  <c r="M393" i="11"/>
  <c r="M395" i="11"/>
  <c r="M397" i="11"/>
  <c r="M450" i="11"/>
  <c r="F474" i="11"/>
  <c r="L474" i="11"/>
  <c r="F482" i="11"/>
  <c r="L482" i="11"/>
  <c r="M580" i="11"/>
  <c r="M584" i="11"/>
  <c r="M588" i="11"/>
  <c r="M624" i="11"/>
  <c r="M643" i="11"/>
  <c r="M645" i="11"/>
  <c r="M649" i="11"/>
  <c r="M651" i="11"/>
  <c r="M653" i="11"/>
  <c r="M648" i="11" s="1"/>
  <c r="M655" i="11"/>
  <c r="M657" i="11"/>
  <c r="M659" i="11"/>
  <c r="M664" i="11"/>
  <c r="M668" i="11"/>
  <c r="M670" i="11"/>
  <c r="M706" i="11"/>
  <c r="M708" i="11"/>
  <c r="M710" i="11"/>
  <c r="M712" i="11"/>
  <c r="M715" i="11"/>
  <c r="F719" i="11"/>
  <c r="M720" i="11"/>
  <c r="M722" i="11"/>
  <c r="M724" i="11"/>
  <c r="M726" i="11"/>
  <c r="M728" i="11"/>
  <c r="M730" i="11"/>
  <c r="M734" i="11"/>
  <c r="M736" i="11"/>
  <c r="M738" i="11"/>
  <c r="M740" i="11"/>
  <c r="M742" i="11"/>
  <c r="M744" i="11"/>
  <c r="F747" i="11"/>
  <c r="M749" i="11"/>
  <c r="M753" i="11"/>
  <c r="M757" i="11"/>
  <c r="M764" i="11"/>
  <c r="M766" i="11"/>
  <c r="M768" i="11"/>
  <c r="M770" i="11"/>
  <c r="M772" i="11"/>
  <c r="M778" i="11"/>
  <c r="M780" i="11"/>
  <c r="M782" i="11"/>
  <c r="M793" i="11"/>
  <c r="M795" i="11"/>
  <c r="M797" i="11"/>
  <c r="M799" i="11"/>
  <c r="M801" i="11"/>
  <c r="M808" i="11"/>
  <c r="M812" i="11"/>
  <c r="M815" i="11"/>
  <c r="F820" i="11"/>
  <c r="F835" i="11"/>
  <c r="M868" i="11"/>
  <c r="L893" i="11"/>
  <c r="L909" i="11"/>
  <c r="J908" i="11"/>
  <c r="M927" i="11"/>
  <c r="M930" i="11"/>
  <c r="M936" i="11"/>
  <c r="M1005" i="11"/>
  <c r="L1129" i="11"/>
  <c r="J1128" i="11"/>
  <c r="E1216" i="11"/>
  <c r="E1215" i="11" s="1"/>
  <c r="E1186" i="11" s="1"/>
  <c r="F1217" i="11"/>
  <c r="F1216" i="11" s="1"/>
  <c r="F1215" i="11" s="1"/>
  <c r="M179" i="11"/>
  <c r="M195" i="11"/>
  <c r="M198" i="11"/>
  <c r="L213" i="11"/>
  <c r="M214" i="11"/>
  <c r="M218" i="11"/>
  <c r="M222" i="11"/>
  <c r="M226" i="11"/>
  <c r="M230" i="11"/>
  <c r="M234" i="11"/>
  <c r="M238" i="11"/>
  <c r="L243" i="11"/>
  <c r="M265" i="11"/>
  <c r="M270" i="11"/>
  <c r="M272" i="11"/>
  <c r="M274" i="11"/>
  <c r="M276" i="11"/>
  <c r="F278" i="11"/>
  <c r="I278" i="11" s="1"/>
  <c r="M279" i="11"/>
  <c r="M283" i="11"/>
  <c r="M287" i="11"/>
  <c r="M291" i="11"/>
  <c r="M295" i="11"/>
  <c r="M299" i="11"/>
  <c r="M303" i="11"/>
  <c r="M316" i="11"/>
  <c r="M320" i="11"/>
  <c r="M324" i="11"/>
  <c r="M328" i="11"/>
  <c r="K332" i="11"/>
  <c r="M335" i="11"/>
  <c r="M337" i="11"/>
  <c r="M342" i="11"/>
  <c r="M340" i="11" s="1"/>
  <c r="G345" i="11"/>
  <c r="G344" i="11" s="1"/>
  <c r="L359" i="11"/>
  <c r="M361" i="11"/>
  <c r="F365" i="11"/>
  <c r="I365" i="11" s="1"/>
  <c r="M370" i="11"/>
  <c r="M374" i="11"/>
  <c r="M378" i="11"/>
  <c r="M382" i="11"/>
  <c r="L398" i="11"/>
  <c r="M433" i="11"/>
  <c r="M435" i="11"/>
  <c r="M437" i="11"/>
  <c r="M439" i="11"/>
  <c r="M441" i="11"/>
  <c r="M443" i="11"/>
  <c r="M445" i="11"/>
  <c r="M449" i="11"/>
  <c r="L542" i="11"/>
  <c r="M546" i="11"/>
  <c r="M550" i="11"/>
  <c r="M554" i="11"/>
  <c r="G561" i="11"/>
  <c r="M569" i="11"/>
  <c r="M571" i="11"/>
  <c r="M573" i="11"/>
  <c r="M575" i="11"/>
  <c r="F578" i="11"/>
  <c r="M579" i="11"/>
  <c r="M583" i="11"/>
  <c r="M587" i="11"/>
  <c r="M593" i="11"/>
  <c r="M595" i="11"/>
  <c r="M597" i="11"/>
  <c r="M599" i="11"/>
  <c r="M601" i="11"/>
  <c r="M603" i="11"/>
  <c r="M592" i="11" s="1"/>
  <c r="M611" i="11"/>
  <c r="M613" i="11"/>
  <c r="M615" i="11"/>
  <c r="M617" i="11"/>
  <c r="M623" i="11"/>
  <c r="M627" i="11"/>
  <c r="F648" i="11"/>
  <c r="L648" i="11"/>
  <c r="F662" i="11"/>
  <c r="I662" i="11" s="1"/>
  <c r="I661" i="11" s="1"/>
  <c r="L662" i="11"/>
  <c r="M663" i="11"/>
  <c r="M667" i="11"/>
  <c r="M671" i="11"/>
  <c r="M673" i="11"/>
  <c r="M679" i="11"/>
  <c r="F704" i="11"/>
  <c r="I704" i="11" s="1"/>
  <c r="I703" i="11" s="1"/>
  <c r="M714" i="11"/>
  <c r="L733" i="11"/>
  <c r="M748" i="11"/>
  <c r="M752" i="11"/>
  <c r="M756" i="11"/>
  <c r="H759" i="11"/>
  <c r="M783" i="11"/>
  <c r="M785" i="11"/>
  <c r="M787" i="11"/>
  <c r="M807" i="11"/>
  <c r="M811" i="11"/>
  <c r="M824" i="11"/>
  <c r="M846" i="11"/>
  <c r="H847" i="11"/>
  <c r="M851" i="11"/>
  <c r="M853" i="11"/>
  <c r="M855" i="11"/>
  <c r="M857" i="11"/>
  <c r="M859" i="11"/>
  <c r="M861" i="11"/>
  <c r="M867" i="11"/>
  <c r="M870" i="11"/>
  <c r="M874" i="11"/>
  <c r="G877" i="11"/>
  <c r="M884" i="11"/>
  <c r="M880" i="11" s="1"/>
  <c r="M887" i="11"/>
  <c r="F926" i="11"/>
  <c r="D925" i="11"/>
  <c r="D924" i="11" s="1"/>
  <c r="D906" i="11" s="1"/>
  <c r="D967" i="11"/>
  <c r="L970" i="11"/>
  <c r="K969" i="11"/>
  <c r="K968" i="11" s="1"/>
  <c r="L968" i="11" s="1"/>
  <c r="M985" i="11"/>
  <c r="M988" i="11"/>
  <c r="M994" i="11"/>
  <c r="M1015" i="11"/>
  <c r="L1087" i="11"/>
  <c r="J1086" i="11"/>
  <c r="L924" i="11"/>
  <c r="M928" i="11"/>
  <c r="M926" i="11" s="1"/>
  <c r="M935" i="11"/>
  <c r="M944" i="11"/>
  <c r="M951" i="11"/>
  <c r="M958" i="11"/>
  <c r="M962" i="11"/>
  <c r="M966" i="11"/>
  <c r="L969" i="11"/>
  <c r="F984" i="11"/>
  <c r="I984" i="11" s="1"/>
  <c r="I983" i="11" s="1"/>
  <c r="I982" i="11" s="1"/>
  <c r="M986" i="11"/>
  <c r="M993" i="11"/>
  <c r="M1014" i="11"/>
  <c r="M1023" i="11"/>
  <c r="M1051" i="11"/>
  <c r="L1058" i="11"/>
  <c r="K1057" i="11"/>
  <c r="K1056" i="11" s="1"/>
  <c r="K1055" i="11" s="1"/>
  <c r="M1075" i="11"/>
  <c r="M1072" i="11" s="1"/>
  <c r="G1084" i="11"/>
  <c r="G1054" i="11" s="1"/>
  <c r="F1101" i="11"/>
  <c r="M1257" i="11"/>
  <c r="M1269" i="11"/>
  <c r="H1301" i="11"/>
  <c r="M1322" i="11"/>
  <c r="M1326" i="11"/>
  <c r="E1447" i="11"/>
  <c r="F894" i="11"/>
  <c r="F893" i="11" s="1"/>
  <c r="F892" i="11" s="1"/>
  <c r="L894" i="11"/>
  <c r="M931" i="11"/>
  <c r="M934" i="11"/>
  <c r="M947" i="11"/>
  <c r="M950" i="11"/>
  <c r="M957" i="11"/>
  <c r="M961" i="11"/>
  <c r="M965" i="11"/>
  <c r="M989" i="11"/>
  <c r="M992" i="11"/>
  <c r="F1013" i="11"/>
  <c r="L1013" i="11"/>
  <c r="M1019" i="11"/>
  <c r="M1047" i="11"/>
  <c r="M1058" i="11"/>
  <c r="E1084" i="11"/>
  <c r="E1054" i="11" s="1"/>
  <c r="H1084" i="11"/>
  <c r="H1054" i="11" s="1"/>
  <c r="L1114" i="11"/>
  <c r="I1144" i="11"/>
  <c r="I1143" i="11" s="1"/>
  <c r="I1142" i="11" s="1"/>
  <c r="H1186" i="11"/>
  <c r="H1156" i="11" s="1"/>
  <c r="G1186" i="11"/>
  <c r="M1225" i="11"/>
  <c r="M1253" i="11"/>
  <c r="F1261" i="11"/>
  <c r="L1260" i="11"/>
  <c r="M1265" i="11"/>
  <c r="J1302" i="11"/>
  <c r="M1321" i="11"/>
  <c r="M1325" i="11"/>
  <c r="M1329" i="11"/>
  <c r="M1356" i="11"/>
  <c r="M1290" i="11"/>
  <c r="M1294" i="11"/>
  <c r="K1346" i="11"/>
  <c r="L1376" i="11"/>
  <c r="L1435" i="11"/>
  <c r="J1434" i="11"/>
  <c r="L1434" i="11" s="1"/>
  <c r="L1777" i="11"/>
  <c r="J1776" i="11"/>
  <c r="L1776" i="11" s="1"/>
  <c r="E938" i="11"/>
  <c r="F970" i="11"/>
  <c r="L999" i="11"/>
  <c r="F1042" i="11"/>
  <c r="K1025" i="11"/>
  <c r="F1115" i="11"/>
  <c r="F1114" i="11" s="1"/>
  <c r="F1113" i="11" s="1"/>
  <c r="F1160" i="11"/>
  <c r="F1203" i="11"/>
  <c r="I1203" i="11" s="1"/>
  <c r="I1202" i="11" s="1"/>
  <c r="I1201" i="11" s="1"/>
  <c r="M1221" i="11"/>
  <c r="M1224" i="11"/>
  <c r="M1248" i="11"/>
  <c r="M1252" i="11"/>
  <c r="M1256" i="11"/>
  <c r="M1264" i="11"/>
  <c r="M1268" i="11"/>
  <c r="M1272" i="11"/>
  <c r="M1293" i="11"/>
  <c r="M1297" i="11"/>
  <c r="E1301" i="11"/>
  <c r="F1332" i="11"/>
  <c r="L1332" i="11"/>
  <c r="D1346" i="11"/>
  <c r="L1349" i="11"/>
  <c r="M1367" i="11"/>
  <c r="M1374" i="11"/>
  <c r="M1385" i="11"/>
  <c r="L1406" i="11"/>
  <c r="J1405" i="11"/>
  <c r="J1404" i="11" s="1"/>
  <c r="J1375" i="11" s="1"/>
  <c r="F1421" i="11"/>
  <c r="I1421" i="11" s="1"/>
  <c r="I1420" i="11" s="1"/>
  <c r="I1419" i="11" s="1"/>
  <c r="D1420" i="11"/>
  <c r="D1419" i="11" s="1"/>
  <c r="M1460" i="11"/>
  <c r="J1691" i="11"/>
  <c r="L1691" i="11" s="1"/>
  <c r="E1025" i="11"/>
  <c r="G1025" i="11"/>
  <c r="M1044" i="11"/>
  <c r="M1048" i="11"/>
  <c r="M1052" i="11"/>
  <c r="F1058" i="11"/>
  <c r="L1072" i="11"/>
  <c r="M1076" i="11"/>
  <c r="M1080" i="11"/>
  <c r="F1130" i="11"/>
  <c r="L1130" i="11"/>
  <c r="D1127" i="11"/>
  <c r="F1127" i="11" s="1"/>
  <c r="L1144" i="11"/>
  <c r="E1157" i="11"/>
  <c r="L1174" i="11"/>
  <c r="L1189" i="11"/>
  <c r="L1232" i="11"/>
  <c r="M1234" i="11"/>
  <c r="M1237" i="11"/>
  <c r="M1242" i="11"/>
  <c r="F1246" i="11"/>
  <c r="I1246" i="11" s="1"/>
  <c r="I1245" i="11" s="1"/>
  <c r="I1244" i="11" s="1"/>
  <c r="M1247" i="11"/>
  <c r="M1251" i="11"/>
  <c r="M1255" i="11"/>
  <c r="H1258" i="11"/>
  <c r="M1263" i="11"/>
  <c r="M1267" i="11"/>
  <c r="M1271" i="11"/>
  <c r="L1275" i="11"/>
  <c r="M1277" i="11"/>
  <c r="M1279" i="11"/>
  <c r="M1281" i="11"/>
  <c r="M1283" i="11"/>
  <c r="M1285" i="11"/>
  <c r="M1292" i="11"/>
  <c r="M1296" i="11"/>
  <c r="M1299" i="11"/>
  <c r="M1306" i="11"/>
  <c r="M1310" i="11"/>
  <c r="M1314" i="11"/>
  <c r="M1335" i="11"/>
  <c r="M1339" i="11"/>
  <c r="M1343" i="11"/>
  <c r="M1352" i="11"/>
  <c r="M1370" i="11"/>
  <c r="M1373" i="11"/>
  <c r="M1381" i="11"/>
  <c r="J1390" i="11"/>
  <c r="L1390" i="11" s="1"/>
  <c r="M1445" i="11"/>
  <c r="F1464" i="11"/>
  <c r="D1463" i="11"/>
  <c r="D1462" i="11" s="1"/>
  <c r="F1679" i="11"/>
  <c r="I1679" i="11" s="1"/>
  <c r="I1678" i="11" s="1"/>
  <c r="D1678" i="11"/>
  <c r="D1677" i="11" s="1"/>
  <c r="L1679" i="11"/>
  <c r="J1678" i="11"/>
  <c r="I1707" i="11"/>
  <c r="I1706" i="11" s="1"/>
  <c r="F1706" i="11"/>
  <c r="F1705" i="11" s="1"/>
  <c r="F1392" i="11"/>
  <c r="M1440" i="11"/>
  <c r="M1442" i="11"/>
  <c r="M1451" i="11"/>
  <c r="M1453" i="11"/>
  <c r="M1455" i="11"/>
  <c r="M1498" i="11"/>
  <c r="M1502" i="11"/>
  <c r="F1507" i="11"/>
  <c r="G1519" i="11"/>
  <c r="F1522" i="11"/>
  <c r="I1522" i="11" s="1"/>
  <c r="I1521" i="11" s="1"/>
  <c r="I1520" i="11" s="1"/>
  <c r="M1538" i="11"/>
  <c r="M1542" i="11"/>
  <c r="M1546" i="11"/>
  <c r="G1563" i="11"/>
  <c r="G1562" i="11" s="1"/>
  <c r="M1572" i="11"/>
  <c r="M1575" i="11"/>
  <c r="F1594" i="11"/>
  <c r="I1594" i="11" s="1"/>
  <c r="I1593" i="11" s="1"/>
  <c r="M1602" i="11"/>
  <c r="M1614" i="11"/>
  <c r="M1629" i="11"/>
  <c r="M1658" i="11"/>
  <c r="M1681" i="11"/>
  <c r="M1696" i="11"/>
  <c r="L1706" i="11"/>
  <c r="M1714" i="11"/>
  <c r="D1720" i="11"/>
  <c r="D1719" i="11" s="1"/>
  <c r="J1720" i="11"/>
  <c r="M1743" i="11"/>
  <c r="M1792" i="11"/>
  <c r="F1363" i="11"/>
  <c r="F1378" i="11"/>
  <c r="L1378" i="11"/>
  <c r="M1382" i="11"/>
  <c r="M1386" i="11"/>
  <c r="M1407" i="11"/>
  <c r="M1411" i="11"/>
  <c r="M1415" i="11"/>
  <c r="K1418" i="11"/>
  <c r="M1441" i="11"/>
  <c r="M1444" i="11"/>
  <c r="M1446" i="11"/>
  <c r="M1452" i="11"/>
  <c r="M1454" i="11"/>
  <c r="M1457" i="11"/>
  <c r="M1459" i="11"/>
  <c r="M1497" i="11"/>
  <c r="M1501" i="11"/>
  <c r="M1508" i="11"/>
  <c r="M1510" i="11"/>
  <c r="M1512" i="11"/>
  <c r="M1514" i="11"/>
  <c r="M1516" i="11"/>
  <c r="M1518" i="11"/>
  <c r="M1523" i="11"/>
  <c r="M1525" i="11"/>
  <c r="M1527" i="11"/>
  <c r="M1529" i="11"/>
  <c r="M1531" i="11"/>
  <c r="M1533" i="11"/>
  <c r="F1536" i="11"/>
  <c r="M1537" i="11"/>
  <c r="M1541" i="11"/>
  <c r="M1545" i="11"/>
  <c r="F1550" i="11"/>
  <c r="H1563" i="11"/>
  <c r="H1562" i="11" s="1"/>
  <c r="M1571" i="11"/>
  <c r="L1580" i="11"/>
  <c r="M1582" i="11"/>
  <c r="M1584" i="11"/>
  <c r="M1586" i="11"/>
  <c r="M1588" i="11"/>
  <c r="M1590" i="11"/>
  <c r="M1500" i="11"/>
  <c r="M1504" i="11"/>
  <c r="M1540" i="11"/>
  <c r="M1544" i="11"/>
  <c r="M1551" i="11"/>
  <c r="M1553" i="11"/>
  <c r="M1555" i="11"/>
  <c r="M1557" i="11"/>
  <c r="M1559" i="11"/>
  <c r="M1561" i="11"/>
  <c r="F1566" i="11"/>
  <c r="F1609" i="11"/>
  <c r="I1609" i="11" s="1"/>
  <c r="I1608" i="11" s="1"/>
  <c r="I1607" i="11" s="1"/>
  <c r="F1791" i="11"/>
  <c r="I1791" i="11" s="1"/>
  <c r="I1790" i="11" s="1"/>
  <c r="I1789" i="11" s="1"/>
  <c r="E1790" i="11"/>
  <c r="E1789" i="11" s="1"/>
  <c r="F1819" i="11"/>
  <c r="I1819" i="11" s="1"/>
  <c r="I1818" i="11" s="1"/>
  <c r="E1818" i="11"/>
  <c r="E1817" i="11" s="1"/>
  <c r="M1615" i="11"/>
  <c r="M1620" i="11"/>
  <c r="F1623" i="11"/>
  <c r="M1624" i="11"/>
  <c r="M1628" i="11"/>
  <c r="M1623" i="11" s="1"/>
  <c r="M1622" i="11" s="1"/>
  <c r="M1632" i="11"/>
  <c r="F1637" i="11"/>
  <c r="M1653" i="11"/>
  <c r="M1657" i="11"/>
  <c r="M1661" i="11"/>
  <c r="L1665" i="11"/>
  <c r="M1667" i="11"/>
  <c r="M1697" i="11"/>
  <c r="M1701" i="11"/>
  <c r="L1707" i="11"/>
  <c r="M1708" i="11"/>
  <c r="M1713" i="11"/>
  <c r="M1738" i="11"/>
  <c r="M1742" i="11"/>
  <c r="M1746" i="11"/>
  <c r="M1780" i="11"/>
  <c r="M1795" i="11"/>
  <c r="F1805" i="11"/>
  <c r="L1566" i="11"/>
  <c r="M1570" i="11"/>
  <c r="M1574" i="11"/>
  <c r="M1581" i="11"/>
  <c r="M1583" i="11"/>
  <c r="M1585" i="11"/>
  <c r="M1587" i="11"/>
  <c r="M1589" i="11"/>
  <c r="M1613" i="11"/>
  <c r="M1617" i="11"/>
  <c r="M1619" i="11"/>
  <c r="M1626" i="11"/>
  <c r="M1630" i="11"/>
  <c r="M1634" i="11"/>
  <c r="L1651" i="11"/>
  <c r="M1655" i="11"/>
  <c r="M1659" i="11"/>
  <c r="M1666" i="11"/>
  <c r="M1668" i="11"/>
  <c r="M1682" i="11"/>
  <c r="M1695" i="11"/>
  <c r="M1699" i="11"/>
  <c r="M1715" i="11"/>
  <c r="F1735" i="11"/>
  <c r="L1735" i="11"/>
  <c r="M1736" i="11"/>
  <c r="M1740" i="11"/>
  <c r="M1744" i="11"/>
  <c r="M1778" i="11"/>
  <c r="M1782" i="11"/>
  <c r="M1793" i="11"/>
  <c r="M1797" i="11"/>
  <c r="L1804" i="11"/>
  <c r="F806" i="11"/>
  <c r="F805" i="11" s="1"/>
  <c r="F804" i="11" s="1"/>
  <c r="L806" i="11"/>
  <c r="D805" i="11"/>
  <c r="D804" i="11" s="1"/>
  <c r="M816" i="11"/>
  <c r="F8" i="11"/>
  <c r="I8" i="11" s="1"/>
  <c r="M65" i="11"/>
  <c r="M118" i="11"/>
  <c r="M120" i="11"/>
  <c r="M123" i="11"/>
  <c r="M134" i="11"/>
  <c r="M137" i="11"/>
  <c r="M171" i="11"/>
  <c r="M173" i="11"/>
  <c r="M181" i="11"/>
  <c r="M183" i="11"/>
  <c r="M185" i="11"/>
  <c r="M187" i="11"/>
  <c r="M189" i="11"/>
  <c r="M201" i="11"/>
  <c r="M334" i="11"/>
  <c r="M333" i="11" s="1"/>
  <c r="L345" i="11"/>
  <c r="L344" i="11" s="1"/>
  <c r="M359" i="11"/>
  <c r="M452" i="11"/>
  <c r="M454" i="11"/>
  <c r="M456" i="11"/>
  <c r="M458" i="11"/>
  <c r="M460" i="11"/>
  <c r="M462" i="11"/>
  <c r="M464" i="11"/>
  <c r="M466" i="11"/>
  <c r="M468" i="11"/>
  <c r="M470" i="11"/>
  <c r="M472" i="11"/>
  <c r="M476" i="11"/>
  <c r="M478" i="11"/>
  <c r="M480" i="11"/>
  <c r="I499" i="11"/>
  <c r="I511" i="11"/>
  <c r="F333" i="11"/>
  <c r="I333" i="11" s="1"/>
  <c r="L333" i="11" s="1"/>
  <c r="H344" i="11"/>
  <c r="M24" i="11"/>
  <c r="M26" i="11"/>
  <c r="M117" i="11"/>
  <c r="M119" i="11"/>
  <c r="M124" i="11"/>
  <c r="M138" i="11"/>
  <c r="M170" i="11"/>
  <c r="M172" i="11"/>
  <c r="M174" i="11"/>
  <c r="M180" i="11"/>
  <c r="M182" i="11"/>
  <c r="M184" i="11"/>
  <c r="M186" i="11"/>
  <c r="M188" i="11"/>
  <c r="M202" i="11"/>
  <c r="H39" i="11"/>
  <c r="M43" i="11"/>
  <c r="M55" i="11"/>
  <c r="M57" i="11"/>
  <c r="M59" i="11"/>
  <c r="F60" i="11"/>
  <c r="I61" i="11"/>
  <c r="I60" i="11" s="1"/>
  <c r="M69" i="11"/>
  <c r="M112" i="11"/>
  <c r="M114" i="11"/>
  <c r="M140" i="11"/>
  <c r="M142" i="11"/>
  <c r="M147" i="11"/>
  <c r="M149" i="11"/>
  <c r="M151" i="11"/>
  <c r="M153" i="11"/>
  <c r="M155" i="11"/>
  <c r="M157" i="11"/>
  <c r="M159" i="11"/>
  <c r="M161" i="11"/>
  <c r="M163" i="11"/>
  <c r="M176" i="11"/>
  <c r="M192" i="11"/>
  <c r="L363" i="11"/>
  <c r="M402" i="11"/>
  <c r="M404" i="11"/>
  <c r="M406" i="11"/>
  <c r="M408" i="11"/>
  <c r="M410" i="11"/>
  <c r="M412" i="11"/>
  <c r="M414" i="11"/>
  <c r="M416" i="11"/>
  <c r="M418" i="11"/>
  <c r="M420" i="11"/>
  <c r="M422" i="11"/>
  <c r="M424" i="11"/>
  <c r="M426" i="11"/>
  <c r="M428" i="11"/>
  <c r="M430" i="11"/>
  <c r="M432" i="11"/>
  <c r="M501" i="11"/>
  <c r="M503" i="11"/>
  <c r="M505" i="11"/>
  <c r="M507" i="11"/>
  <c r="M509" i="11"/>
  <c r="M513" i="11"/>
  <c r="M515" i="11"/>
  <c r="M517" i="11"/>
  <c r="M519" i="11"/>
  <c r="M521" i="11"/>
  <c r="M523" i="11"/>
  <c r="L399" i="11"/>
  <c r="M399" i="11" s="1"/>
  <c r="F577" i="11"/>
  <c r="F576" i="11" s="1"/>
  <c r="I578" i="11"/>
  <c r="I577" i="11" s="1"/>
  <c r="I576" i="11" s="1"/>
  <c r="M629" i="11"/>
  <c r="M631" i="11"/>
  <c r="M635" i="11"/>
  <c r="M637" i="11"/>
  <c r="M639" i="11"/>
  <c r="I648" i="11"/>
  <c r="I647" i="11" s="1"/>
  <c r="I646" i="11" s="1"/>
  <c r="F647" i="11"/>
  <c r="F646" i="11" s="1"/>
  <c r="F661" i="11"/>
  <c r="F660" i="11" s="1"/>
  <c r="M681" i="11"/>
  <c r="M683" i="11"/>
  <c r="M685" i="11"/>
  <c r="M687" i="11"/>
  <c r="M691" i="11"/>
  <c r="M693" i="11"/>
  <c r="M695" i="11"/>
  <c r="M697" i="11"/>
  <c r="M699" i="11"/>
  <c r="M701" i="11"/>
  <c r="E716" i="11"/>
  <c r="K759" i="11"/>
  <c r="M817" i="11"/>
  <c r="I820" i="11"/>
  <c r="I819" i="11" s="1"/>
  <c r="I818" i="11" s="1"/>
  <c r="F819" i="11"/>
  <c r="F818" i="11" s="1"/>
  <c r="I835" i="11"/>
  <c r="I834" i="11" s="1"/>
  <c r="I833" i="11" s="1"/>
  <c r="F834" i="11"/>
  <c r="F833" i="11" s="1"/>
  <c r="D7" i="11"/>
  <c r="F27" i="11"/>
  <c r="J27" i="11"/>
  <c r="J6" i="11" s="1"/>
  <c r="J39" i="11"/>
  <c r="L39" i="11" s="1"/>
  <c r="D40" i="11"/>
  <c r="D60" i="11"/>
  <c r="D73" i="11"/>
  <c r="F121" i="11"/>
  <c r="J121" i="11"/>
  <c r="J125" i="11"/>
  <c r="M565" i="11"/>
  <c r="M567" i="11"/>
  <c r="M589" i="11"/>
  <c r="I676" i="11"/>
  <c r="I675" i="11" s="1"/>
  <c r="I674" i="11" s="1"/>
  <c r="F675" i="11"/>
  <c r="F674" i="11" s="1"/>
  <c r="I762" i="11"/>
  <c r="I761" i="11" s="1"/>
  <c r="F761" i="11"/>
  <c r="F760" i="11" s="1"/>
  <c r="D332" i="11"/>
  <c r="F332" i="11" s="1"/>
  <c r="I332" i="11" s="1"/>
  <c r="L332" i="11" s="1"/>
  <c r="D345" i="11"/>
  <c r="J362" i="11"/>
  <c r="L362" i="11" s="1"/>
  <c r="D363" i="11"/>
  <c r="I542" i="11"/>
  <c r="F605" i="11"/>
  <c r="F604" i="11" s="1"/>
  <c r="I606" i="11"/>
  <c r="I605" i="11" s="1"/>
  <c r="I604" i="11" s="1"/>
  <c r="I620" i="11"/>
  <c r="I619" i="11" s="1"/>
  <c r="I618" i="11" s="1"/>
  <c r="F619" i="11"/>
  <c r="F618" i="11" s="1"/>
  <c r="M628" i="11"/>
  <c r="M630" i="11"/>
  <c r="M636" i="11"/>
  <c r="M638" i="11"/>
  <c r="M640" i="11"/>
  <c r="M680" i="11"/>
  <c r="M682" i="11"/>
  <c r="M684" i="11"/>
  <c r="M686" i="11"/>
  <c r="M692" i="11"/>
  <c r="M694" i="11"/>
  <c r="M696" i="11"/>
  <c r="M698" i="11"/>
  <c r="M700" i="11"/>
  <c r="K716" i="11"/>
  <c r="E759" i="11"/>
  <c r="H803" i="11"/>
  <c r="H802" i="11" s="1"/>
  <c r="G803" i="11"/>
  <c r="G802" i="11" s="1"/>
  <c r="M819" i="11"/>
  <c r="I850" i="11"/>
  <c r="I849" i="11" s="1"/>
  <c r="I848" i="11" s="1"/>
  <c r="F849" i="11"/>
  <c r="F848" i="11" s="1"/>
  <c r="M566" i="11"/>
  <c r="M608" i="11"/>
  <c r="L647" i="11"/>
  <c r="I719" i="11"/>
  <c r="I718" i="11" s="1"/>
  <c r="I717" i="11" s="1"/>
  <c r="F718" i="11"/>
  <c r="F717" i="11" s="1"/>
  <c r="I747" i="11"/>
  <c r="I746" i="11" s="1"/>
  <c r="F746" i="11"/>
  <c r="F745" i="11" s="1"/>
  <c r="K577" i="11"/>
  <c r="K576" i="11" s="1"/>
  <c r="K561" i="11" s="1"/>
  <c r="I690" i="11"/>
  <c r="I689" i="11" s="1"/>
  <c r="I688" i="11" s="1"/>
  <c r="I733" i="11"/>
  <c r="I732" i="11" s="1"/>
  <c r="I776" i="11"/>
  <c r="I775" i="11" s="1"/>
  <c r="I806" i="11"/>
  <c r="I805" i="11" s="1"/>
  <c r="I804" i="11" s="1"/>
  <c r="K879" i="11"/>
  <c r="K878" i="11" s="1"/>
  <c r="K877" i="11" s="1"/>
  <c r="L880" i="11"/>
  <c r="K906" i="11"/>
  <c r="F921" i="11"/>
  <c r="I926" i="11"/>
  <c r="I925" i="11" s="1"/>
  <c r="I924" i="11" s="1"/>
  <c r="M924" i="11" s="1"/>
  <c r="F925" i="11"/>
  <c r="F924" i="11" s="1"/>
  <c r="L940" i="11"/>
  <c r="I955" i="11"/>
  <c r="I954" i="11" s="1"/>
  <c r="I953" i="11" s="1"/>
  <c r="F954" i="11"/>
  <c r="F953" i="11" s="1"/>
  <c r="L997" i="11"/>
  <c r="I1013" i="11"/>
  <c r="I1012" i="11" s="1"/>
  <c r="I1011" i="11" s="1"/>
  <c r="M1011" i="11" s="1"/>
  <c r="F1012" i="11"/>
  <c r="F1011" i="11" s="1"/>
  <c r="I1072" i="11"/>
  <c r="I1071" i="11" s="1"/>
  <c r="I1070" i="11" s="1"/>
  <c r="F1071" i="11"/>
  <c r="F1070" i="11" s="1"/>
  <c r="F563" i="11"/>
  <c r="F562" i="11" s="1"/>
  <c r="J563" i="11"/>
  <c r="J576" i="11"/>
  <c r="D577" i="11"/>
  <c r="D576" i="11" s="1"/>
  <c r="J591" i="11"/>
  <c r="L620" i="11"/>
  <c r="F877" i="11"/>
  <c r="L879" i="11"/>
  <c r="F908" i="11"/>
  <c r="F907" i="11" s="1"/>
  <c r="I941" i="11"/>
  <c r="I940" i="11" s="1"/>
  <c r="I939" i="11" s="1"/>
  <c r="F940" i="11"/>
  <c r="F939" i="11" s="1"/>
  <c r="K982" i="11"/>
  <c r="L983" i="11"/>
  <c r="I1087" i="11"/>
  <c r="I1086" i="11" s="1"/>
  <c r="I1085" i="11" s="1"/>
  <c r="F1086" i="11"/>
  <c r="F1085" i="11" s="1"/>
  <c r="L939" i="11"/>
  <c r="I970" i="11"/>
  <c r="I969" i="11" s="1"/>
  <c r="I968" i="11" s="1"/>
  <c r="F969" i="11"/>
  <c r="F968" i="11" s="1"/>
  <c r="I1042" i="11"/>
  <c r="I1041" i="11" s="1"/>
  <c r="I1040" i="11" s="1"/>
  <c r="F1041" i="11"/>
  <c r="F1040" i="11" s="1"/>
  <c r="J618" i="11"/>
  <c r="L618" i="11" s="1"/>
  <c r="M618" i="11" s="1"/>
  <c r="D619" i="11"/>
  <c r="D618" i="11" s="1"/>
  <c r="D675" i="11"/>
  <c r="D674" i="11" s="1"/>
  <c r="J689" i="11"/>
  <c r="J702" i="11"/>
  <c r="L702" i="11" s="1"/>
  <c r="D703" i="11"/>
  <c r="D702" i="11" s="1"/>
  <c r="J717" i="11"/>
  <c r="D718" i="11"/>
  <c r="D717" i="11" s="1"/>
  <c r="J732" i="11"/>
  <c r="J745" i="11"/>
  <c r="L745" i="11" s="1"/>
  <c r="D746" i="11"/>
  <c r="D745" i="11" s="1"/>
  <c r="J760" i="11"/>
  <c r="D761" i="11"/>
  <c r="D760" i="11" s="1"/>
  <c r="J775" i="11"/>
  <c r="J788" i="11"/>
  <c r="L788" i="11" s="1"/>
  <c r="D789" i="11"/>
  <c r="D788" i="11" s="1"/>
  <c r="J805" i="11"/>
  <c r="J818" i="11"/>
  <c r="L818" i="11" s="1"/>
  <c r="M818" i="11" s="1"/>
  <c r="D819" i="11"/>
  <c r="D818" i="11" s="1"/>
  <c r="D803" i="11" s="1"/>
  <c r="J833" i="11"/>
  <c r="D834" i="11"/>
  <c r="D833" i="11" s="1"/>
  <c r="D832" i="11" s="1"/>
  <c r="F832" i="11" s="1"/>
  <c r="I832" i="11" s="1"/>
  <c r="D849" i="11"/>
  <c r="D848" i="11" s="1"/>
  <c r="D847" i="11" s="1"/>
  <c r="J863" i="11"/>
  <c r="I880" i="11"/>
  <c r="I879" i="11" s="1"/>
  <c r="I878" i="11" s="1"/>
  <c r="F879" i="11"/>
  <c r="F878" i="11" s="1"/>
  <c r="I894" i="11"/>
  <c r="I893" i="11" s="1"/>
  <c r="I892" i="11" s="1"/>
  <c r="M892" i="11" s="1"/>
  <c r="L925" i="11"/>
  <c r="F938" i="11"/>
  <c r="I938" i="11" s="1"/>
  <c r="E967" i="11"/>
  <c r="L982" i="11"/>
  <c r="E996" i="11"/>
  <c r="F996" i="11" s="1"/>
  <c r="I996" i="11" s="1"/>
  <c r="M996" i="11" s="1"/>
  <c r="L1012" i="11"/>
  <c r="I1028" i="11"/>
  <c r="I1027" i="11" s="1"/>
  <c r="I1026" i="11" s="1"/>
  <c r="F1027" i="11"/>
  <c r="F1026" i="11" s="1"/>
  <c r="I1058" i="11"/>
  <c r="I1057" i="11" s="1"/>
  <c r="I1056" i="11" s="1"/>
  <c r="F1057" i="11"/>
  <c r="F1056" i="11" s="1"/>
  <c r="J878" i="11"/>
  <c r="L998" i="11"/>
  <c r="F999" i="11"/>
  <c r="M1088" i="11"/>
  <c r="M1090" i="11"/>
  <c r="M1092" i="11"/>
  <c r="M1094" i="11"/>
  <c r="M1096" i="11"/>
  <c r="M1098" i="11"/>
  <c r="M1102" i="11"/>
  <c r="M1104" i="11"/>
  <c r="M1106" i="11"/>
  <c r="M1108" i="11"/>
  <c r="M1110" i="11"/>
  <c r="M1112" i="11"/>
  <c r="M1117" i="11"/>
  <c r="M1119" i="11"/>
  <c r="M1121" i="11"/>
  <c r="M1123" i="11"/>
  <c r="M1125" i="11"/>
  <c r="M1132" i="11"/>
  <c r="M1134" i="11"/>
  <c r="M1136" i="11"/>
  <c r="M1138" i="11"/>
  <c r="M1140" i="11"/>
  <c r="M1146" i="11"/>
  <c r="M1148" i="11"/>
  <c r="M1150" i="11"/>
  <c r="M1152" i="11"/>
  <c r="M1154" i="11"/>
  <c r="M1162" i="11"/>
  <c r="M1164" i="11"/>
  <c r="M1166" i="11"/>
  <c r="M1168" i="11"/>
  <c r="M1170" i="11"/>
  <c r="M1176" i="11"/>
  <c r="M1178" i="11"/>
  <c r="M1180" i="11"/>
  <c r="M1182" i="11"/>
  <c r="M1184" i="11"/>
  <c r="K1186" i="11"/>
  <c r="M1191" i="11"/>
  <c r="M1193" i="11"/>
  <c r="M1195" i="11"/>
  <c r="M1197" i="11"/>
  <c r="M1199" i="11"/>
  <c r="M1205" i="11"/>
  <c r="M1207" i="11"/>
  <c r="M1209" i="11"/>
  <c r="M1211" i="11"/>
  <c r="M1213" i="11"/>
  <c r="F922" i="11"/>
  <c r="I922" i="11" s="1"/>
  <c r="L926" i="11"/>
  <c r="J1041" i="11"/>
  <c r="J1056" i="11"/>
  <c r="D1057" i="11"/>
  <c r="D1056" i="11" s="1"/>
  <c r="D1055" i="11" s="1"/>
  <c r="J1071" i="11"/>
  <c r="M1089" i="11"/>
  <c r="M1091" i="11"/>
  <c r="M1093" i="11"/>
  <c r="M1095" i="11"/>
  <c r="M1097" i="11"/>
  <c r="M1103" i="11"/>
  <c r="M1105" i="11"/>
  <c r="M1107" i="11"/>
  <c r="M1109" i="11"/>
  <c r="M1111" i="11"/>
  <c r="M1116" i="11"/>
  <c r="M1118" i="11"/>
  <c r="M1120" i="11"/>
  <c r="M1122" i="11"/>
  <c r="M1124" i="11"/>
  <c r="M1126" i="11"/>
  <c r="L1128" i="11"/>
  <c r="K1127" i="11"/>
  <c r="M1131" i="11"/>
  <c r="M1133" i="11"/>
  <c r="M1135" i="11"/>
  <c r="M1137" i="11"/>
  <c r="M1139" i="11"/>
  <c r="M1141" i="11"/>
  <c r="M1145" i="11"/>
  <c r="M1147" i="11"/>
  <c r="M1149" i="11"/>
  <c r="M1151" i="11"/>
  <c r="M1153" i="11"/>
  <c r="M1155" i="11"/>
  <c r="F1159" i="11"/>
  <c r="F1158" i="11" s="1"/>
  <c r="I1160" i="11"/>
  <c r="I1159" i="11" s="1"/>
  <c r="I1158" i="11" s="1"/>
  <c r="M1161" i="11"/>
  <c r="M1163" i="11"/>
  <c r="M1165" i="11"/>
  <c r="M1167" i="11"/>
  <c r="M1169" i="11"/>
  <c r="M1171" i="11"/>
  <c r="M1175" i="11"/>
  <c r="M1177" i="11"/>
  <c r="M1179" i="11"/>
  <c r="M1181" i="11"/>
  <c r="M1183" i="11"/>
  <c r="M1185" i="11"/>
  <c r="M1190" i="11"/>
  <c r="M1192" i="11"/>
  <c r="M1194" i="11"/>
  <c r="M1196" i="11"/>
  <c r="M1198" i="11"/>
  <c r="M1200" i="11"/>
  <c r="F1202" i="11"/>
  <c r="F1201" i="11" s="1"/>
  <c r="M1204" i="11"/>
  <c r="M1206" i="11"/>
  <c r="M1208" i="11"/>
  <c r="M1210" i="11"/>
  <c r="M1212" i="11"/>
  <c r="M1214" i="11"/>
  <c r="F1129" i="11"/>
  <c r="F1128" i="11" s="1"/>
  <c r="I1130" i="11"/>
  <c r="I1129" i="11" s="1"/>
  <c r="I1128" i="11" s="1"/>
  <c r="I1127" i="11"/>
  <c r="K1245" i="11"/>
  <c r="K1244" i="11" s="1"/>
  <c r="K1229" i="11" s="1"/>
  <c r="L1246" i="11"/>
  <c r="I1261" i="11"/>
  <c r="I1260" i="11" s="1"/>
  <c r="I1259" i="11" s="1"/>
  <c r="F1260" i="11"/>
  <c r="F1259" i="11" s="1"/>
  <c r="I1318" i="11"/>
  <c r="I1317" i="11" s="1"/>
  <c r="I1316" i="11" s="1"/>
  <c r="F1317" i="11"/>
  <c r="F1316" i="11" s="1"/>
  <c r="F1143" i="11"/>
  <c r="F1142" i="11" s="1"/>
  <c r="J1143" i="11"/>
  <c r="J1158" i="11"/>
  <c r="D1159" i="11"/>
  <c r="D1158" i="11" s="1"/>
  <c r="D1157" i="11" s="1"/>
  <c r="F1173" i="11"/>
  <c r="F1172" i="11" s="1"/>
  <c r="J1173" i="11"/>
  <c r="F1188" i="11"/>
  <c r="F1187" i="11" s="1"/>
  <c r="J1188" i="11"/>
  <c r="J1201" i="11"/>
  <c r="L1201" i="11" s="1"/>
  <c r="D1202" i="11"/>
  <c r="D1201" i="11" s="1"/>
  <c r="D1186" i="11" s="1"/>
  <c r="E1231" i="11"/>
  <c r="E1230" i="11" s="1"/>
  <c r="E1229" i="11" s="1"/>
  <c r="F1232" i="11"/>
  <c r="I1289" i="11"/>
  <c r="I1288" i="11" s="1"/>
  <c r="I1287" i="11" s="1"/>
  <c r="F1288" i="11"/>
  <c r="F1287" i="11" s="1"/>
  <c r="I1304" i="11"/>
  <c r="I1303" i="11" s="1"/>
  <c r="I1302" i="11" s="1"/>
  <c r="F1303" i="11"/>
  <c r="F1302" i="11" s="1"/>
  <c r="M1332" i="11"/>
  <c r="I1217" i="11"/>
  <c r="I1216" i="11" s="1"/>
  <c r="I1215" i="11" s="1"/>
  <c r="G1258" i="11"/>
  <c r="L1302" i="11"/>
  <c r="M1302" i="11" s="1"/>
  <c r="I1332" i="11"/>
  <c r="I1331" i="11" s="1"/>
  <c r="I1330" i="11" s="1"/>
  <c r="F1331" i="11"/>
  <c r="F1330" i="11" s="1"/>
  <c r="L1217" i="11"/>
  <c r="J1216" i="11"/>
  <c r="F1245" i="11"/>
  <c r="F1244" i="11" s="1"/>
  <c r="G1301" i="11"/>
  <c r="K1330" i="11"/>
  <c r="L1330" i="11" s="1"/>
  <c r="L1331" i="11"/>
  <c r="I1349" i="11"/>
  <c r="I1348" i="11" s="1"/>
  <c r="I1347" i="11" s="1"/>
  <c r="F1348" i="11"/>
  <c r="F1347" i="11" s="1"/>
  <c r="L1261" i="11"/>
  <c r="F1275" i="11"/>
  <c r="L1289" i="11"/>
  <c r="J1348" i="11"/>
  <c r="I1392" i="11"/>
  <c r="I1391" i="11" s="1"/>
  <c r="I1390" i="11" s="1"/>
  <c r="F1391" i="11"/>
  <c r="F1390" i="11" s="1"/>
  <c r="L1361" i="11"/>
  <c r="I1363" i="11"/>
  <c r="I1362" i="11" s="1"/>
  <c r="I1361" i="11" s="1"/>
  <c r="F1362" i="11"/>
  <c r="F1361" i="11" s="1"/>
  <c r="L1363" i="11"/>
  <c r="I1378" i="11"/>
  <c r="I1377" i="11" s="1"/>
  <c r="I1376" i="11" s="1"/>
  <c r="M1376" i="11" s="1"/>
  <c r="F1377" i="11"/>
  <c r="F1376" i="11" s="1"/>
  <c r="J1231" i="11"/>
  <c r="J1244" i="11"/>
  <c r="D1245" i="11"/>
  <c r="D1244" i="11" s="1"/>
  <c r="D1229" i="11" s="1"/>
  <c r="F1229" i="11" s="1"/>
  <c r="I1229" i="11" s="1"/>
  <c r="J1259" i="11"/>
  <c r="D1260" i="11"/>
  <c r="D1259" i="11" s="1"/>
  <c r="J1274" i="11"/>
  <c r="J1287" i="11"/>
  <c r="L1287" i="11" s="1"/>
  <c r="D1288" i="11"/>
  <c r="D1287" i="11" s="1"/>
  <c r="L1362" i="11"/>
  <c r="L1377" i="11"/>
  <c r="I1406" i="11"/>
  <c r="I1405" i="11" s="1"/>
  <c r="I1404" i="11" s="1"/>
  <c r="F1405" i="11"/>
  <c r="F1404" i="11" s="1"/>
  <c r="K1404" i="11"/>
  <c r="L1404" i="11" s="1"/>
  <c r="K1447" i="11"/>
  <c r="L1421" i="11"/>
  <c r="J1420" i="11"/>
  <c r="M1422" i="11"/>
  <c r="M1426" i="11"/>
  <c r="M1430" i="11"/>
  <c r="M1467" i="11"/>
  <c r="M1471" i="11"/>
  <c r="M1475" i="11"/>
  <c r="M1481" i="11"/>
  <c r="M1483" i="11"/>
  <c r="M1485" i="11"/>
  <c r="M1487" i="11"/>
  <c r="I1493" i="11"/>
  <c r="I1492" i="11" s="1"/>
  <c r="I1491" i="11" s="1"/>
  <c r="M1494" i="11"/>
  <c r="I1507" i="11"/>
  <c r="I1506" i="11" s="1"/>
  <c r="I1505" i="11" s="1"/>
  <c r="F1506" i="11"/>
  <c r="F1505" i="11" s="1"/>
  <c r="M1425" i="11"/>
  <c r="M1429" i="11"/>
  <c r="F1435" i="11"/>
  <c r="D1434" i="11"/>
  <c r="D1433" i="11" s="1"/>
  <c r="D1418" i="11" s="1"/>
  <c r="F1450" i="11"/>
  <c r="D1449" i="11"/>
  <c r="D1448" i="11" s="1"/>
  <c r="M1466" i="11"/>
  <c r="M1470" i="11"/>
  <c r="M1474" i="11"/>
  <c r="F1488" i="11"/>
  <c r="I1488" i="11" s="1"/>
  <c r="M1488" i="11" s="1"/>
  <c r="E1479" i="11"/>
  <c r="L1493" i="11"/>
  <c r="K1492" i="11"/>
  <c r="K1491" i="11" s="1"/>
  <c r="K1476" i="11" s="1"/>
  <c r="F1535" i="11"/>
  <c r="F1534" i="11" s="1"/>
  <c r="I1536" i="11"/>
  <c r="I1535" i="11" s="1"/>
  <c r="I1534" i="11" s="1"/>
  <c r="I1550" i="11"/>
  <c r="I1549" i="11" s="1"/>
  <c r="I1548" i="11" s="1"/>
  <c r="F1549" i="11"/>
  <c r="F1548" i="11" s="1"/>
  <c r="M1424" i="11"/>
  <c r="M1428" i="11"/>
  <c r="M1432" i="11"/>
  <c r="L1464" i="11"/>
  <c r="J1463" i="11"/>
  <c r="M1465" i="11"/>
  <c r="M1469" i="11"/>
  <c r="M1473" i="11"/>
  <c r="M1480" i="11"/>
  <c r="M1482" i="11"/>
  <c r="M1484" i="11"/>
  <c r="M1486" i="11"/>
  <c r="M1496" i="11"/>
  <c r="F1565" i="11"/>
  <c r="F1564" i="11" s="1"/>
  <c r="I1566" i="11"/>
  <c r="I1565" i="11" s="1"/>
  <c r="M1423" i="11"/>
  <c r="M1427" i="11"/>
  <c r="M1431" i="11"/>
  <c r="J1433" i="11"/>
  <c r="L1433" i="11" s="1"/>
  <c r="L1449" i="11"/>
  <c r="J1448" i="11"/>
  <c r="I1464" i="11"/>
  <c r="I1463" i="11" s="1"/>
  <c r="I1462" i="11" s="1"/>
  <c r="F1463" i="11"/>
  <c r="F1462" i="11" s="1"/>
  <c r="M1468" i="11"/>
  <c r="M1472" i="11"/>
  <c r="L1479" i="11"/>
  <c r="J1478" i="11"/>
  <c r="E1506" i="11"/>
  <c r="E1505" i="11" s="1"/>
  <c r="E1521" i="11"/>
  <c r="E1520" i="11" s="1"/>
  <c r="K1535" i="11"/>
  <c r="K1534" i="11" s="1"/>
  <c r="K1519" i="11" s="1"/>
  <c r="E1549" i="11"/>
  <c r="E1548" i="11" s="1"/>
  <c r="K1565" i="11"/>
  <c r="K1564" i="11" s="1"/>
  <c r="K1563" i="11" s="1"/>
  <c r="K1562" i="11" s="1"/>
  <c r="E1579" i="11"/>
  <c r="E1578" i="11" s="1"/>
  <c r="E1563" i="11" s="1"/>
  <c r="E1562" i="11" s="1"/>
  <c r="M1596" i="11"/>
  <c r="M1600" i="11"/>
  <c r="H1606" i="11"/>
  <c r="G1606" i="11"/>
  <c r="J1491" i="11"/>
  <c r="D1492" i="11"/>
  <c r="D1491" i="11" s="1"/>
  <c r="D1476" i="11" s="1"/>
  <c r="J1506" i="11"/>
  <c r="J1521" i="11"/>
  <c r="J1534" i="11"/>
  <c r="D1535" i="11"/>
  <c r="D1534" i="11" s="1"/>
  <c r="D1519" i="11" s="1"/>
  <c r="J1549" i="11"/>
  <c r="J1564" i="11"/>
  <c r="D1565" i="11"/>
  <c r="D1564" i="11" s="1"/>
  <c r="D1563" i="11" s="1"/>
  <c r="D1562" i="11" s="1"/>
  <c r="J1579" i="11"/>
  <c r="L1594" i="11"/>
  <c r="J1593" i="11"/>
  <c r="M1595" i="11"/>
  <c r="M1599" i="11"/>
  <c r="M1605" i="11"/>
  <c r="F1622" i="11"/>
  <c r="F1621" i="11" s="1"/>
  <c r="I1623" i="11"/>
  <c r="I1622" i="11" s="1"/>
  <c r="I1621" i="11" s="1"/>
  <c r="I1637" i="11"/>
  <c r="I1636" i="11" s="1"/>
  <c r="F1636" i="11"/>
  <c r="F1635" i="11" s="1"/>
  <c r="F1593" i="11"/>
  <c r="F1592" i="11" s="1"/>
  <c r="M1598" i="11"/>
  <c r="F1650" i="11"/>
  <c r="F1649" i="11" s="1"/>
  <c r="I1651" i="11"/>
  <c r="I1650" i="11" s="1"/>
  <c r="I1665" i="11"/>
  <c r="I1664" i="11" s="1"/>
  <c r="F1664" i="11"/>
  <c r="F1663" i="11" s="1"/>
  <c r="M1597" i="11"/>
  <c r="M1601" i="11"/>
  <c r="M1604" i="11"/>
  <c r="F1608" i="11"/>
  <c r="F1607" i="11" s="1"/>
  <c r="J1608" i="11"/>
  <c r="K1622" i="11"/>
  <c r="K1621" i="11" s="1"/>
  <c r="E1636" i="11"/>
  <c r="E1635" i="11" s="1"/>
  <c r="K1650" i="11"/>
  <c r="K1649" i="11" s="1"/>
  <c r="E1664" i="11"/>
  <c r="E1663" i="11" s="1"/>
  <c r="M1670" i="11"/>
  <c r="M1672" i="11"/>
  <c r="M1674" i="11"/>
  <c r="M1676" i="11"/>
  <c r="F1692" i="11"/>
  <c r="F1691" i="11" s="1"/>
  <c r="I1693" i="11"/>
  <c r="I1692" i="11" s="1"/>
  <c r="M1704" i="11"/>
  <c r="M1711" i="11"/>
  <c r="M1749" i="11"/>
  <c r="J1621" i="11"/>
  <c r="D1622" i="11"/>
  <c r="D1621" i="11" s="1"/>
  <c r="J1636" i="11"/>
  <c r="J1649" i="11"/>
  <c r="D1650" i="11"/>
  <c r="D1649" i="11" s="1"/>
  <c r="J1664" i="11"/>
  <c r="M1669" i="11"/>
  <c r="M1680" i="11"/>
  <c r="M1683" i="11"/>
  <c r="M1685" i="11"/>
  <c r="M1687" i="11"/>
  <c r="M1689" i="11"/>
  <c r="M1716" i="11"/>
  <c r="M1718" i="11"/>
  <c r="M1722" i="11"/>
  <c r="M1724" i="11"/>
  <c r="M1726" i="11"/>
  <c r="M1728" i="11"/>
  <c r="I1705" i="11"/>
  <c r="M1705" i="11" s="1"/>
  <c r="M1706" i="11"/>
  <c r="F1720" i="11"/>
  <c r="F1719" i="11" s="1"/>
  <c r="I1721" i="11"/>
  <c r="I1720" i="11" s="1"/>
  <c r="M1684" i="11"/>
  <c r="M1686" i="11"/>
  <c r="M1688" i="11"/>
  <c r="M1690" i="11"/>
  <c r="M1717" i="11"/>
  <c r="M1723" i="11"/>
  <c r="M1725" i="11"/>
  <c r="M1727" i="11"/>
  <c r="I1735" i="11"/>
  <c r="I1734" i="11" s="1"/>
  <c r="F1734" i="11"/>
  <c r="F1733" i="11" s="1"/>
  <c r="L1763" i="11"/>
  <c r="J1762" i="11"/>
  <c r="M1764" i="11"/>
  <c r="M1768" i="11"/>
  <c r="M1772" i="11"/>
  <c r="F1749" i="11"/>
  <c r="I1763" i="11"/>
  <c r="I1762" i="11" s="1"/>
  <c r="F1762" i="11"/>
  <c r="F1761" i="11" s="1"/>
  <c r="M1767" i="11"/>
  <c r="M1771" i="11"/>
  <c r="F1777" i="11"/>
  <c r="D1776" i="11"/>
  <c r="D1775" i="11" s="1"/>
  <c r="M1783" i="11"/>
  <c r="M1785" i="11"/>
  <c r="M1787" i="11"/>
  <c r="M1798" i="11"/>
  <c r="M1800" i="11"/>
  <c r="M1802" i="11"/>
  <c r="I1805" i="11"/>
  <c r="I1804" i="11" s="1"/>
  <c r="F1804" i="11"/>
  <c r="F1803" i="11" s="1"/>
  <c r="M1806" i="11"/>
  <c r="M1808" i="11"/>
  <c r="M1810" i="11"/>
  <c r="M1812" i="11"/>
  <c r="M1814" i="11"/>
  <c r="M1820" i="11"/>
  <c r="M1822" i="11"/>
  <c r="M1824" i="11"/>
  <c r="M1826" i="11"/>
  <c r="M1828" i="11"/>
  <c r="M1830" i="11"/>
  <c r="M1766" i="11"/>
  <c r="M1770" i="11"/>
  <c r="M1774" i="11"/>
  <c r="J1748" i="11"/>
  <c r="M1765" i="11"/>
  <c r="M1769" i="11"/>
  <c r="M1773" i="11"/>
  <c r="J1775" i="11"/>
  <c r="L1775" i="11" s="1"/>
  <c r="M1784" i="11"/>
  <c r="M1786" i="11"/>
  <c r="M1788" i="11"/>
  <c r="M1799" i="11"/>
  <c r="M1801" i="11"/>
  <c r="M1807" i="11"/>
  <c r="M1809" i="11"/>
  <c r="M1811" i="11"/>
  <c r="M1813" i="11"/>
  <c r="I1817" i="11"/>
  <c r="M1821" i="11"/>
  <c r="M1823" i="11"/>
  <c r="M1825" i="11"/>
  <c r="M1827" i="11"/>
  <c r="M1829" i="11"/>
  <c r="F1790" i="11"/>
  <c r="F1789" i="11" s="1"/>
  <c r="J1790" i="11"/>
  <c r="J1803" i="11"/>
  <c r="L1803" i="11" s="1"/>
  <c r="D1804" i="11"/>
  <c r="D1803" i="11" s="1"/>
  <c r="F1818" i="11"/>
  <c r="F1817" i="11" s="1"/>
  <c r="J1818" i="11"/>
  <c r="M1042" i="11" l="1"/>
  <c r="M955" i="11"/>
  <c r="M474" i="11"/>
  <c r="F1346" i="11"/>
  <c r="I1346" i="11" s="1"/>
  <c r="M1261" i="11"/>
  <c r="F1579" i="11"/>
  <c r="F1578" i="11" s="1"/>
  <c r="M1651" i="11"/>
  <c r="M1566" i="11"/>
  <c r="M1349" i="11"/>
  <c r="M1289" i="11"/>
  <c r="M835" i="11"/>
  <c r="H1345" i="11"/>
  <c r="H1344" i="11" s="1"/>
  <c r="F983" i="11"/>
  <c r="F982" i="11" s="1"/>
  <c r="K560" i="11"/>
  <c r="G1345" i="11"/>
  <c r="G1344" i="11" s="1"/>
  <c r="E1519" i="11"/>
  <c r="F1519" i="11" s="1"/>
  <c r="I1519" i="11" s="1"/>
  <c r="M243" i="11"/>
  <c r="L73" i="11"/>
  <c r="M1363" i="11"/>
  <c r="M864" i="11"/>
  <c r="M542" i="11"/>
  <c r="M1260" i="11"/>
  <c r="M925" i="11"/>
  <c r="I702" i="11"/>
  <c r="M703" i="11"/>
  <c r="M1404" i="11"/>
  <c r="L1245" i="11"/>
  <c r="M1128" i="11"/>
  <c r="M1012" i="11"/>
  <c r="F591" i="11"/>
  <c r="F590" i="11" s="1"/>
  <c r="F561" i="11" s="1"/>
  <c r="M578" i="11"/>
  <c r="M1275" i="11"/>
  <c r="M984" i="11"/>
  <c r="M367" i="11"/>
  <c r="M278" i="11"/>
  <c r="M267" i="11"/>
  <c r="F1420" i="11"/>
  <c r="F1419" i="11" s="1"/>
  <c r="L576" i="11"/>
  <c r="M576" i="11" s="1"/>
  <c r="M676" i="11"/>
  <c r="F789" i="11"/>
  <c r="F788" i="11" s="1"/>
  <c r="M1435" i="11"/>
  <c r="M762" i="11"/>
  <c r="M719" i="11"/>
  <c r="M704" i="11"/>
  <c r="M251" i="11"/>
  <c r="M213" i="11"/>
  <c r="L953" i="11"/>
  <c r="M953" i="11" s="1"/>
  <c r="L1244" i="11"/>
  <c r="M1244" i="11" s="1"/>
  <c r="M646" i="11"/>
  <c r="M1609" i="11"/>
  <c r="M1608" i="11" s="1"/>
  <c r="M941" i="11"/>
  <c r="M999" i="11"/>
  <c r="M28" i="11"/>
  <c r="M27" i="11" s="1"/>
  <c r="M820" i="11"/>
  <c r="L1492" i="11"/>
  <c r="M1492" i="11" s="1"/>
  <c r="F1521" i="11"/>
  <c r="F1520" i="11" s="1"/>
  <c r="M1362" i="11"/>
  <c r="M1390" i="11"/>
  <c r="M1201" i="11"/>
  <c r="F847" i="11"/>
  <c r="I847" i="11" s="1"/>
  <c r="K967" i="11"/>
  <c r="L967" i="11" s="1"/>
  <c r="I864" i="11"/>
  <c r="I863" i="11" s="1"/>
  <c r="I862" i="11" s="1"/>
  <c r="M1013" i="11"/>
  <c r="M620" i="11"/>
  <c r="M446" i="11"/>
  <c r="M314" i="11"/>
  <c r="I1375" i="11"/>
  <c r="M1202" i="11"/>
  <c r="J848" i="11"/>
  <c r="L848" i="11" s="1"/>
  <c r="M848" i="11" s="1"/>
  <c r="I877" i="11"/>
  <c r="F703" i="11"/>
  <c r="F702" i="11" s="1"/>
  <c r="M1217" i="11"/>
  <c r="M1028" i="11"/>
  <c r="M1777" i="11"/>
  <c r="F1678" i="11"/>
  <c r="F1677" i="11" s="1"/>
  <c r="L1649" i="11"/>
  <c r="M702" i="11"/>
  <c r="M1550" i="11"/>
  <c r="M1536" i="11"/>
  <c r="M1450" i="11"/>
  <c r="M1378" i="11"/>
  <c r="M1304" i="11"/>
  <c r="M733" i="11"/>
  <c r="M894" i="11"/>
  <c r="M790" i="11"/>
  <c r="M675" i="11"/>
  <c r="M662" i="11"/>
  <c r="M127" i="11"/>
  <c r="M806" i="11"/>
  <c r="M776" i="11"/>
  <c r="F906" i="11"/>
  <c r="I906" i="11" s="1"/>
  <c r="D876" i="11"/>
  <c r="I660" i="11"/>
  <c r="M660" i="11" s="1"/>
  <c r="M661" i="11"/>
  <c r="L1678" i="11"/>
  <c r="J1677" i="11"/>
  <c r="L1677" i="11" s="1"/>
  <c r="G4" i="11"/>
  <c r="L1491" i="11"/>
  <c r="M1491" i="11" s="1"/>
  <c r="D1447" i="11"/>
  <c r="F1447" i="11" s="1"/>
  <c r="I1447" i="11" s="1"/>
  <c r="M1391" i="11"/>
  <c r="M1361" i="11"/>
  <c r="E1156" i="11"/>
  <c r="K1054" i="11"/>
  <c r="I1115" i="11"/>
  <c r="I1114" i="11" s="1"/>
  <c r="I1113" i="11" s="1"/>
  <c r="M1113" i="11" s="1"/>
  <c r="J674" i="11"/>
  <c r="L674" i="11" s="1"/>
  <c r="M674" i="11" s="1"/>
  <c r="M939" i="11"/>
  <c r="M647" i="11"/>
  <c r="E560" i="11"/>
  <c r="M61" i="11"/>
  <c r="M60" i="11" s="1"/>
  <c r="M332" i="11"/>
  <c r="M1580" i="11"/>
  <c r="M1507" i="11"/>
  <c r="G876" i="11"/>
  <c r="L908" i="11"/>
  <c r="M908" i="11" s="1"/>
  <c r="J907" i="11"/>
  <c r="L1057" i="11"/>
  <c r="M1057" i="11" s="1"/>
  <c r="E5" i="11"/>
  <c r="E4" i="11" s="1"/>
  <c r="M350" i="11"/>
  <c r="M482" i="11"/>
  <c r="M1693" i="11"/>
  <c r="K1606" i="11"/>
  <c r="L1622" i="11"/>
  <c r="M1493" i="11"/>
  <c r="M1331" i="11"/>
  <c r="F1186" i="11"/>
  <c r="I1186" i="11" s="1"/>
  <c r="M1288" i="11"/>
  <c r="K938" i="11"/>
  <c r="L938" i="11" s="1"/>
  <c r="M983" i="11"/>
  <c r="M606" i="11"/>
  <c r="M604" i="11"/>
  <c r="M511" i="11"/>
  <c r="M144" i="11"/>
  <c r="M52" i="11"/>
  <c r="M19" i="11"/>
  <c r="M1406" i="11"/>
  <c r="L1720" i="11"/>
  <c r="J1719" i="11"/>
  <c r="L1719" i="11" s="1"/>
  <c r="M1246" i="11"/>
  <c r="I1101" i="11"/>
  <c r="I1100" i="11" s="1"/>
  <c r="I1099" i="11" s="1"/>
  <c r="M1099" i="11" s="1"/>
  <c r="F1100" i="11"/>
  <c r="F1099" i="11" s="1"/>
  <c r="M850" i="11"/>
  <c r="L605" i="11"/>
  <c r="M605" i="11" s="1"/>
  <c r="J604" i="11"/>
  <c r="L604" i="11" s="1"/>
  <c r="H560" i="11"/>
  <c r="M1791" i="11"/>
  <c r="M982" i="11"/>
  <c r="H559" i="11"/>
  <c r="L1317" i="11"/>
  <c r="M1317" i="11" s="1"/>
  <c r="J1316" i="11"/>
  <c r="L1316" i="11" s="1"/>
  <c r="M1316" i="11" s="1"/>
  <c r="M1707" i="11"/>
  <c r="D1606" i="11"/>
  <c r="L1621" i="11"/>
  <c r="M1665" i="11"/>
  <c r="E1606" i="11"/>
  <c r="L1405" i="11"/>
  <c r="M1405" i="11" s="1"/>
  <c r="M1377" i="11"/>
  <c r="M1287" i="11"/>
  <c r="M1330" i="11"/>
  <c r="G1156" i="11"/>
  <c r="M1245" i="11"/>
  <c r="D716" i="11"/>
  <c r="L125" i="11"/>
  <c r="M125" i="11" s="1"/>
  <c r="J72" i="11"/>
  <c r="L72" i="11" s="1"/>
  <c r="M398" i="11"/>
  <c r="M499" i="11"/>
  <c r="M82" i="11"/>
  <c r="M41" i="11"/>
  <c r="M40" i="11" s="1"/>
  <c r="M1735" i="11"/>
  <c r="M1522" i="11"/>
  <c r="F1301" i="11"/>
  <c r="I1301" i="11" s="1"/>
  <c r="L1086" i="11"/>
  <c r="M1086" i="11" s="1"/>
  <c r="J1085" i="11"/>
  <c r="G560" i="11"/>
  <c r="G559" i="11" s="1"/>
  <c r="G558" i="11" s="1"/>
  <c r="F1025" i="11"/>
  <c r="I1025" i="11" s="1"/>
  <c r="L1027" i="11"/>
  <c r="J1026" i="11"/>
  <c r="L1026" i="11" s="1"/>
  <c r="M1026" i="11" s="1"/>
  <c r="F1084" i="11"/>
  <c r="I1084" i="11" s="1"/>
  <c r="M1318" i="11"/>
  <c r="L633" i="11"/>
  <c r="M633" i="11" s="1"/>
  <c r="J632" i="11"/>
  <c r="L632" i="11" s="1"/>
  <c r="M632" i="11" s="1"/>
  <c r="F1418" i="11"/>
  <c r="I1418" i="11" s="1"/>
  <c r="D1345" i="11"/>
  <c r="F803" i="11"/>
  <c r="I803" i="11" s="1"/>
  <c r="D802" i="11"/>
  <c r="F802" i="11" s="1"/>
  <c r="L6" i="11"/>
  <c r="J5" i="11"/>
  <c r="L1748" i="11"/>
  <c r="J1747" i="11"/>
  <c r="L1747" i="11" s="1"/>
  <c r="J1761" i="11"/>
  <c r="L1761" i="11" s="1"/>
  <c r="L1762" i="11"/>
  <c r="L1818" i="11"/>
  <c r="M1818" i="11" s="1"/>
  <c r="J1817" i="11"/>
  <c r="L1817" i="11" s="1"/>
  <c r="M1817" i="11" s="1"/>
  <c r="L1790" i="11"/>
  <c r="M1790" i="11" s="1"/>
  <c r="J1789" i="11"/>
  <c r="L1789" i="11" s="1"/>
  <c r="M1789" i="11" s="1"/>
  <c r="M1819" i="11"/>
  <c r="M1720" i="11"/>
  <c r="I1719" i="11"/>
  <c r="M1719" i="11" s="1"/>
  <c r="I1649" i="11"/>
  <c r="M1649" i="11" s="1"/>
  <c r="I1635" i="11"/>
  <c r="L1549" i="11"/>
  <c r="M1549" i="11" s="1"/>
  <c r="J1548" i="11"/>
  <c r="L1548" i="11" s="1"/>
  <c r="M1548" i="11" s="1"/>
  <c r="L1506" i="11"/>
  <c r="M1506" i="11" s="1"/>
  <c r="J1505" i="11"/>
  <c r="L1505" i="11" s="1"/>
  <c r="M1505" i="11" s="1"/>
  <c r="F1563" i="11"/>
  <c r="F1562" i="11" s="1"/>
  <c r="L1565" i="11"/>
  <c r="M1565" i="11" s="1"/>
  <c r="F1479" i="11"/>
  <c r="E1478" i="11"/>
  <c r="E1477" i="11" s="1"/>
  <c r="E1476" i="11" s="1"/>
  <c r="I1435" i="11"/>
  <c r="I1434" i="11" s="1"/>
  <c r="I1433" i="11" s="1"/>
  <c r="F1434" i="11"/>
  <c r="F1433" i="11" s="1"/>
  <c r="J1419" i="11"/>
  <c r="L1420" i="11"/>
  <c r="M1420" i="11" s="1"/>
  <c r="K1375" i="11"/>
  <c r="D1258" i="11"/>
  <c r="F1258" i="11" s="1"/>
  <c r="I1258" i="11" s="1"/>
  <c r="L1231" i="11"/>
  <c r="J1230" i="11"/>
  <c r="I1275" i="11"/>
  <c r="I1274" i="11" s="1"/>
  <c r="I1273" i="11" s="1"/>
  <c r="F1274" i="11"/>
  <c r="F1273" i="11" s="1"/>
  <c r="K1301" i="11"/>
  <c r="L1173" i="11"/>
  <c r="M1173" i="11" s="1"/>
  <c r="J1172" i="11"/>
  <c r="L1172" i="11" s="1"/>
  <c r="M1172" i="11" s="1"/>
  <c r="L1143" i="11"/>
  <c r="M1143" i="11" s="1"/>
  <c r="J1142" i="11"/>
  <c r="M1303" i="11"/>
  <c r="L1041" i="11"/>
  <c r="M1041" i="11" s="1"/>
  <c r="J1040" i="11"/>
  <c r="M1159" i="11"/>
  <c r="M1087" i="11"/>
  <c r="F967" i="11"/>
  <c r="I967" i="11" s="1"/>
  <c r="E876" i="11"/>
  <c r="L717" i="11"/>
  <c r="M717" i="11" s="1"/>
  <c r="F876" i="11"/>
  <c r="I876" i="11" s="1"/>
  <c r="K876" i="11"/>
  <c r="I731" i="11"/>
  <c r="F363" i="11"/>
  <c r="D362" i="11"/>
  <c r="M718" i="11"/>
  <c r="M619" i="11"/>
  <c r="M564" i="11"/>
  <c r="F73" i="11"/>
  <c r="I73" i="11" s="1"/>
  <c r="M73" i="11" s="1"/>
  <c r="D72" i="11"/>
  <c r="M1762" i="11"/>
  <c r="I1761" i="11"/>
  <c r="M1761" i="11" s="1"/>
  <c r="M1721" i="11"/>
  <c r="M1692" i="11"/>
  <c r="I1691" i="11"/>
  <c r="M1691" i="11" s="1"/>
  <c r="I1592" i="11"/>
  <c r="L1579" i="11"/>
  <c r="M1579" i="11" s="1"/>
  <c r="J1578" i="11"/>
  <c r="L1578" i="11" s="1"/>
  <c r="L1448" i="11"/>
  <c r="I1578" i="11"/>
  <c r="L1259" i="11"/>
  <c r="M1259" i="11" s="1"/>
  <c r="M1203" i="11"/>
  <c r="M1189" i="11"/>
  <c r="M1160" i="11"/>
  <c r="M1144" i="11"/>
  <c r="L1071" i="11"/>
  <c r="M1071" i="11" s="1"/>
  <c r="J1070" i="11"/>
  <c r="L1070" i="11" s="1"/>
  <c r="M1070" i="11" s="1"/>
  <c r="M1129" i="11"/>
  <c r="I999" i="11"/>
  <c r="I998" i="11" s="1"/>
  <c r="I997" i="11" s="1"/>
  <c r="M997" i="11" s="1"/>
  <c r="F998" i="11"/>
  <c r="F997" i="11" s="1"/>
  <c r="L775" i="11"/>
  <c r="J774" i="11"/>
  <c r="L774" i="11" s="1"/>
  <c r="M968" i="11"/>
  <c r="D561" i="11"/>
  <c r="M969" i="11"/>
  <c r="M940" i="11"/>
  <c r="I788" i="11"/>
  <c r="M788" i="11" s="1"/>
  <c r="M789" i="11"/>
  <c r="M849" i="11"/>
  <c r="M122" i="11"/>
  <c r="M121" i="11" s="1"/>
  <c r="H5" i="11"/>
  <c r="H4" i="11" s="1"/>
  <c r="M1805" i="11"/>
  <c r="I1777" i="11"/>
  <c r="I1776" i="11" s="1"/>
  <c r="F1776" i="11"/>
  <c r="F1775" i="11" s="1"/>
  <c r="I1677" i="11"/>
  <c r="M1677" i="11" s="1"/>
  <c r="M1678" i="11"/>
  <c r="M1679" i="11"/>
  <c r="F1748" i="11"/>
  <c r="F1747" i="11" s="1"/>
  <c r="I1749" i="11"/>
  <c r="I1748" i="11" s="1"/>
  <c r="M1763" i="11"/>
  <c r="L1636" i="11"/>
  <c r="M1636" i="11" s="1"/>
  <c r="J1635" i="11"/>
  <c r="L1635" i="11" s="1"/>
  <c r="I1663" i="11"/>
  <c r="L1650" i="11"/>
  <c r="M1650" i="11" s="1"/>
  <c r="M1621" i="11"/>
  <c r="M1594" i="11"/>
  <c r="L1534" i="11"/>
  <c r="M1534" i="11" s="1"/>
  <c r="M1464" i="11"/>
  <c r="I1450" i="11"/>
  <c r="I1449" i="11" s="1"/>
  <c r="I1448" i="11" s="1"/>
  <c r="F1449" i="11"/>
  <c r="F1448" i="11" s="1"/>
  <c r="L1535" i="11"/>
  <c r="M1535" i="11" s="1"/>
  <c r="L1348" i="11"/>
  <c r="M1348" i="11" s="1"/>
  <c r="J1347" i="11"/>
  <c r="F1231" i="11"/>
  <c r="F1230" i="11" s="1"/>
  <c r="I1232" i="11"/>
  <c r="I1231" i="11" s="1"/>
  <c r="I1230" i="11" s="1"/>
  <c r="L1188" i="11"/>
  <c r="M1188" i="11" s="1"/>
  <c r="J1187" i="11"/>
  <c r="F1157" i="11"/>
  <c r="I1157" i="11" s="1"/>
  <c r="D1156" i="11"/>
  <c r="F1055" i="11"/>
  <c r="I1055" i="11" s="1"/>
  <c r="D1054" i="11"/>
  <c r="F1054" i="11" s="1"/>
  <c r="I1054" i="11" s="1"/>
  <c r="I921" i="11"/>
  <c r="M921" i="11" s="1"/>
  <c r="M922" i="11"/>
  <c r="M1101" i="11"/>
  <c r="M998" i="11"/>
  <c r="M938" i="11"/>
  <c r="L805" i="11"/>
  <c r="M805" i="11" s="1"/>
  <c r="J804" i="11"/>
  <c r="D759" i="11"/>
  <c r="L732" i="11"/>
  <c r="M732" i="11" s="1"/>
  <c r="J731" i="11"/>
  <c r="L731" i="11" s="1"/>
  <c r="M954" i="11"/>
  <c r="M893" i="11"/>
  <c r="F716" i="11"/>
  <c r="L577" i="11"/>
  <c r="M577" i="11" s="1"/>
  <c r="M834" i="11"/>
  <c r="F345" i="11"/>
  <c r="I345" i="11" s="1"/>
  <c r="M345" i="11" s="1"/>
  <c r="D344" i="11"/>
  <c r="F344" i="11" s="1"/>
  <c r="I344" i="11" s="1"/>
  <c r="M344" i="11" s="1"/>
  <c r="F759" i="11"/>
  <c r="M139" i="11"/>
  <c r="M169" i="11"/>
  <c r="M116" i="11"/>
  <c r="I1803" i="11"/>
  <c r="M1803" i="11" s="1"/>
  <c r="M1804" i="11"/>
  <c r="I1733" i="11"/>
  <c r="M1733" i="11" s="1"/>
  <c r="M1734" i="11"/>
  <c r="L1664" i="11"/>
  <c r="M1664" i="11" s="1"/>
  <c r="J1663" i="11"/>
  <c r="L1663" i="11" s="1"/>
  <c r="L1608" i="11"/>
  <c r="J1607" i="11"/>
  <c r="L1593" i="11"/>
  <c r="M1593" i="11" s="1"/>
  <c r="M1592" i="11" s="1"/>
  <c r="J1592" i="11"/>
  <c r="L1592" i="11" s="1"/>
  <c r="L1564" i="11"/>
  <c r="L1521" i="11"/>
  <c r="M1521" i="11" s="1"/>
  <c r="J1520" i="11"/>
  <c r="L1478" i="11"/>
  <c r="J1477" i="11"/>
  <c r="M1433" i="11"/>
  <c r="I1564" i="11"/>
  <c r="M1479" i="11"/>
  <c r="L1463" i="11"/>
  <c r="M1463" i="11" s="1"/>
  <c r="J1462" i="11"/>
  <c r="L1462" i="11" s="1"/>
  <c r="M1462" i="11" s="1"/>
  <c r="M1421" i="11"/>
  <c r="L1274" i="11"/>
  <c r="J1273" i="11"/>
  <c r="L1273" i="11" s="1"/>
  <c r="M1273" i="11" s="1"/>
  <c r="J1215" i="11"/>
  <c r="L1215" i="11" s="1"/>
  <c r="M1215" i="11" s="1"/>
  <c r="L1216" i="11"/>
  <c r="M1216" i="11" s="1"/>
  <c r="L1158" i="11"/>
  <c r="M1158" i="11" s="1"/>
  <c r="M1174" i="11"/>
  <c r="M1130" i="11"/>
  <c r="M1115" i="11"/>
  <c r="L1056" i="11"/>
  <c r="M1056" i="11" s="1"/>
  <c r="L878" i="11"/>
  <c r="M878" i="11" s="1"/>
  <c r="J877" i="11"/>
  <c r="L863" i="11"/>
  <c r="M863" i="11" s="1"/>
  <c r="J862" i="11"/>
  <c r="L862" i="11" s="1"/>
  <c r="L833" i="11"/>
  <c r="M833" i="11" s="1"/>
  <c r="J832" i="11"/>
  <c r="L832" i="11" s="1"/>
  <c r="M832" i="11" s="1"/>
  <c r="L760" i="11"/>
  <c r="J759" i="11"/>
  <c r="L759" i="11" s="1"/>
  <c r="L689" i="11"/>
  <c r="M689" i="11" s="1"/>
  <c r="J688" i="11"/>
  <c r="L688" i="11" s="1"/>
  <c r="M688" i="11" s="1"/>
  <c r="M1027" i="11"/>
  <c r="M879" i="11"/>
  <c r="L591" i="11"/>
  <c r="M591" i="11" s="1"/>
  <c r="J590" i="11"/>
  <c r="L590" i="11" s="1"/>
  <c r="M590" i="11" s="1"/>
  <c r="L563" i="11"/>
  <c r="M563" i="11" s="1"/>
  <c r="J562" i="11"/>
  <c r="M775" i="11"/>
  <c r="I774" i="11"/>
  <c r="M774" i="11" s="1"/>
  <c r="I745" i="11"/>
  <c r="M745" i="11" s="1"/>
  <c r="M746" i="11"/>
  <c r="I760" i="11"/>
  <c r="M761" i="11"/>
  <c r="F40" i="11"/>
  <c r="I40" i="11" s="1"/>
  <c r="D39" i="11"/>
  <c r="F39" i="11" s="1"/>
  <c r="I39" i="11" s="1"/>
  <c r="F7" i="11"/>
  <c r="I7" i="11" s="1"/>
  <c r="M7" i="11" s="1"/>
  <c r="D6" i="11"/>
  <c r="M690" i="11"/>
  <c r="M634" i="11"/>
  <c r="F1156" i="11" l="1"/>
  <c r="I1156" i="11" s="1"/>
  <c r="H558" i="11"/>
  <c r="E1345" i="11"/>
  <c r="E1344" i="11" s="1"/>
  <c r="M1100" i="11"/>
  <c r="M862" i="11"/>
  <c r="J1157" i="11"/>
  <c r="I561" i="11"/>
  <c r="J71" i="11"/>
  <c r="L71" i="11" s="1"/>
  <c r="M39" i="11"/>
  <c r="H1831" i="11"/>
  <c r="H1833" i="11" s="1"/>
  <c r="M967" i="11"/>
  <c r="F1606" i="11"/>
  <c r="M1274" i="11"/>
  <c r="F1476" i="11"/>
  <c r="I1476" i="11" s="1"/>
  <c r="M1114" i="11"/>
  <c r="J1301" i="11"/>
  <c r="L1301" i="11" s="1"/>
  <c r="M1301" i="11" s="1"/>
  <c r="L907" i="11"/>
  <c r="J906" i="11"/>
  <c r="L906" i="11" s="1"/>
  <c r="M906" i="11" s="1"/>
  <c r="E559" i="11"/>
  <c r="E558" i="11" s="1"/>
  <c r="E1831" i="11" s="1"/>
  <c r="E1833" i="11" s="1"/>
  <c r="G1831" i="11"/>
  <c r="G1833" i="11" s="1"/>
  <c r="J1055" i="11"/>
  <c r="L1055" i="11" s="1"/>
  <c r="M1055" i="11" s="1"/>
  <c r="D560" i="11"/>
  <c r="M1578" i="11"/>
  <c r="L1085" i="11"/>
  <c r="M1085" i="11" s="1"/>
  <c r="J1084" i="11"/>
  <c r="L1084" i="11" s="1"/>
  <c r="M1084" i="11" s="1"/>
  <c r="L877" i="11"/>
  <c r="M877" i="11" s="1"/>
  <c r="I716" i="11"/>
  <c r="L1477" i="11"/>
  <c r="J1476" i="11"/>
  <c r="L1476" i="11" s="1"/>
  <c r="M1476" i="11" s="1"/>
  <c r="J1563" i="11"/>
  <c r="L1607" i="11"/>
  <c r="M1607" i="11" s="1"/>
  <c r="J1606" i="11"/>
  <c r="L1606" i="11" s="1"/>
  <c r="M1449" i="11"/>
  <c r="M1776" i="11"/>
  <c r="I1775" i="11"/>
  <c r="M1775" i="11" s="1"/>
  <c r="J716" i="11"/>
  <c r="L716" i="11" s="1"/>
  <c r="L1040" i="11"/>
  <c r="M1040" i="11" s="1"/>
  <c r="J1025" i="11"/>
  <c r="L1025" i="11" s="1"/>
  <c r="M1025" i="11" s="1"/>
  <c r="M1231" i="11"/>
  <c r="M1434" i="11"/>
  <c r="K1156" i="11"/>
  <c r="K559" i="11" s="1"/>
  <c r="I802" i="11"/>
  <c r="L1520" i="11"/>
  <c r="M1520" i="11" s="1"/>
  <c r="J1519" i="11"/>
  <c r="L1519" i="11" s="1"/>
  <c r="M1519" i="11" s="1"/>
  <c r="L1157" i="11"/>
  <c r="M1157" i="11" s="1"/>
  <c r="L562" i="11"/>
  <c r="M562" i="11" s="1"/>
  <c r="J561" i="11"/>
  <c r="I1563" i="11"/>
  <c r="M1564" i="11"/>
  <c r="L804" i="11"/>
  <c r="M804" i="11" s="1"/>
  <c r="J803" i="11"/>
  <c r="L1187" i="11"/>
  <c r="M1187" i="11" s="1"/>
  <c r="J1186" i="11"/>
  <c r="L1186" i="11" s="1"/>
  <c r="M1186" i="11" s="1"/>
  <c r="I907" i="11"/>
  <c r="M907" i="11" s="1"/>
  <c r="J1258" i="11"/>
  <c r="L1258" i="11" s="1"/>
  <c r="M1258" i="11" s="1"/>
  <c r="I363" i="11"/>
  <c r="F362" i="11"/>
  <c r="L1419" i="11"/>
  <c r="M1419" i="11" s="1"/>
  <c r="J1418" i="11"/>
  <c r="L1418" i="11" s="1"/>
  <c r="M1418" i="11" s="1"/>
  <c r="I1479" i="11"/>
  <c r="I1478" i="11" s="1"/>
  <c r="I1477" i="11" s="1"/>
  <c r="F1478" i="11"/>
  <c r="F1477" i="11" s="1"/>
  <c r="L1347" i="11"/>
  <c r="M1347" i="11" s="1"/>
  <c r="J1346" i="11"/>
  <c r="M1663" i="11"/>
  <c r="M1748" i="11"/>
  <c r="I1747" i="11"/>
  <c r="M1747" i="11" s="1"/>
  <c r="J847" i="11"/>
  <c r="L847" i="11" s="1"/>
  <c r="M847" i="11" s="1"/>
  <c r="J1447" i="11"/>
  <c r="L1447" i="11" s="1"/>
  <c r="M1447" i="11" s="1"/>
  <c r="M731" i="11"/>
  <c r="F560" i="11"/>
  <c r="F559" i="11" s="1"/>
  <c r="L1375" i="11"/>
  <c r="M1375" i="11" s="1"/>
  <c r="K1345" i="11"/>
  <c r="K1344" i="11" s="1"/>
  <c r="M1635" i="11"/>
  <c r="F1345" i="11"/>
  <c r="D1344" i="11"/>
  <c r="F6" i="11"/>
  <c r="D5" i="11"/>
  <c r="M760" i="11"/>
  <c r="I759" i="11"/>
  <c r="M759" i="11" s="1"/>
  <c r="D559" i="11"/>
  <c r="M1448" i="11"/>
  <c r="F72" i="11"/>
  <c r="I72" i="11" s="1"/>
  <c r="M72" i="11" s="1"/>
  <c r="D71" i="11"/>
  <c r="F71" i="11" s="1"/>
  <c r="I71" i="11" s="1"/>
  <c r="J1127" i="11"/>
  <c r="L1127" i="11" s="1"/>
  <c r="M1127" i="11" s="1"/>
  <c r="L1142" i="11"/>
  <c r="M1142" i="11" s="1"/>
  <c r="L1230" i="11"/>
  <c r="M1230" i="11" s="1"/>
  <c r="J1229" i="11"/>
  <c r="L1229" i="11" s="1"/>
  <c r="M1229" i="11" s="1"/>
  <c r="L5" i="11"/>
  <c r="M71" i="11" l="1"/>
  <c r="J4" i="11"/>
  <c r="I560" i="11"/>
  <c r="I559" i="11" s="1"/>
  <c r="D4" i="11"/>
  <c r="I1606" i="11"/>
  <c r="M1606" i="11" s="1"/>
  <c r="D558" i="11"/>
  <c r="D1831" i="11" s="1"/>
  <c r="D1833" i="11" s="1"/>
  <c r="L1346" i="11"/>
  <c r="M1346" i="11" s="1"/>
  <c r="J1345" i="11"/>
  <c r="L803" i="11"/>
  <c r="M803" i="11" s="1"/>
  <c r="J802" i="11"/>
  <c r="L802" i="11" s="1"/>
  <c r="M802" i="11" s="1"/>
  <c r="I1562" i="11"/>
  <c r="K558" i="11"/>
  <c r="K1831" i="11" s="1"/>
  <c r="K1833" i="11" s="1"/>
  <c r="M1477" i="11"/>
  <c r="F5" i="11"/>
  <c r="I5" i="11" s="1"/>
  <c r="M5" i="11" s="1"/>
  <c r="I6" i="11"/>
  <c r="M6" i="11" s="1"/>
  <c r="I362" i="11"/>
  <c r="M362" i="11" s="1"/>
  <c r="M363" i="11"/>
  <c r="J1054" i="11"/>
  <c r="L1054" i="11" s="1"/>
  <c r="M1054" i="11" s="1"/>
  <c r="M716" i="11"/>
  <c r="L4" i="11"/>
  <c r="F4" i="11"/>
  <c r="M1478" i="11"/>
  <c r="J1156" i="11"/>
  <c r="L1156" i="11" s="1"/>
  <c r="M1156" i="11" s="1"/>
  <c r="L1563" i="11"/>
  <c r="M1563" i="11" s="1"/>
  <c r="J1562" i="11"/>
  <c r="L1562" i="11" s="1"/>
  <c r="J876" i="11"/>
  <c r="L876" i="11" s="1"/>
  <c r="M876" i="11" s="1"/>
  <c r="I1345" i="11"/>
  <c r="F1344" i="11"/>
  <c r="F558" i="11" s="1"/>
  <c r="L561" i="11"/>
  <c r="M561" i="11" s="1"/>
  <c r="J560" i="11"/>
  <c r="I1344" i="11" l="1"/>
  <c r="F1831" i="11"/>
  <c r="F1833" i="11" s="1"/>
  <c r="I4" i="11"/>
  <c r="M1562" i="11"/>
  <c r="L1345" i="11"/>
  <c r="M1345" i="11" s="1"/>
  <c r="J1344" i="11"/>
  <c r="L1344" i="11" s="1"/>
  <c r="L560" i="11"/>
  <c r="M560" i="11" s="1"/>
  <c r="J559" i="11"/>
  <c r="L559" i="11" l="1"/>
  <c r="J558" i="11"/>
  <c r="J1831" i="11" s="1"/>
  <c r="J1833" i="11" s="1"/>
  <c r="M4" i="11"/>
  <c r="M1344" i="11"/>
  <c r="I558" i="11"/>
  <c r="I1831" i="11" s="1"/>
  <c r="I1833" i="11" s="1"/>
  <c r="L558" i="11" l="1"/>
  <c r="L1831" i="11" s="1"/>
  <c r="L1833" i="11" s="1"/>
  <c r="M559" i="11"/>
  <c r="M558" i="11" s="1"/>
  <c r="M1831" i="11" s="1"/>
  <c r="M1833" i="11" s="1"/>
  <c r="M1835" i="11" s="1"/>
  <c r="L1835" i="11" l="1"/>
  <c r="C4" i="10" l="1"/>
  <c r="E4" i="10" s="1"/>
  <c r="C5" i="10" l="1"/>
  <c r="E5" i="10" s="1"/>
  <c r="C2" i="10" l="1"/>
  <c r="D2" i="10" l="1"/>
  <c r="E2" i="10" s="1"/>
  <c r="D3" i="10" l="1"/>
  <c r="E3" i="10" s="1"/>
</calcChain>
</file>

<file path=xl/sharedStrings.xml><?xml version="1.0" encoding="utf-8"?>
<sst xmlns="http://schemas.openxmlformats.org/spreadsheetml/2006/main" count="13074" uniqueCount="7428">
  <si>
    <t>CODIGO NACIÓN</t>
  </si>
  <si>
    <t>CODIGO EICE</t>
  </si>
  <si>
    <t>A</t>
  </si>
  <si>
    <t>A-0-0-0-0-0</t>
  </si>
  <si>
    <t>GASTOS DE FUNCIONAMIENTO</t>
  </si>
  <si>
    <t>A-01</t>
  </si>
  <si>
    <t>A-1-0-0-0-0</t>
  </si>
  <si>
    <t xml:space="preserve">GASTOS DE PERSONAL </t>
  </si>
  <si>
    <t>A-01-01</t>
  </si>
  <si>
    <t>A-1-1-0-0-0</t>
  </si>
  <si>
    <t>PLANTA DE PERSONAL PERMANENTE</t>
  </si>
  <si>
    <t>A-01-01-01</t>
  </si>
  <si>
    <t>A-1-1-1-0-0</t>
  </si>
  <si>
    <t xml:space="preserve">SALARIO </t>
  </si>
  <si>
    <t>A-01-01-01-001</t>
  </si>
  <si>
    <t>A-1-1-1-1-0</t>
  </si>
  <si>
    <t xml:space="preserve">FACTORES SALARIALES COMUNES </t>
  </si>
  <si>
    <t>A-01-01-01-001-001</t>
  </si>
  <si>
    <t>A-1-1-1-1-1</t>
  </si>
  <si>
    <t xml:space="preserve">SUELDO BÁSICO </t>
  </si>
  <si>
    <t>A-01-01-01-001-003</t>
  </si>
  <si>
    <t>A-1-1-1-1-3</t>
  </si>
  <si>
    <t xml:space="preserve">PRIMA TÉCNICA SALARIAL </t>
  </si>
  <si>
    <t>A-01-01-01-001-005</t>
  </si>
  <si>
    <t>A-1-1-1-1-5</t>
  </si>
  <si>
    <t xml:space="preserve">AUXILIO DE TRANSPORTE </t>
  </si>
  <si>
    <t>A-01-01-01-001-007</t>
  </si>
  <si>
    <t>A-1-1-1-1-6</t>
  </si>
  <si>
    <t xml:space="preserve">BONIFICACIÓN POR SERVICIOS PRESTADOS </t>
  </si>
  <si>
    <t>A-01-01-01-001-006</t>
  </si>
  <si>
    <t>A-1-1-1-1-7</t>
  </si>
  <si>
    <t xml:space="preserve">PRIMA DE SERVICIO </t>
  </si>
  <si>
    <t>A-01-01-01-001-009</t>
  </si>
  <si>
    <t>A-1-1-1-1-9</t>
  </si>
  <si>
    <t xml:space="preserve">PRIMA DE NAVIDAD </t>
  </si>
  <si>
    <t>A-01-01-01-001-010</t>
  </si>
  <si>
    <t>A-1-1-1-1-10</t>
  </si>
  <si>
    <t xml:space="preserve">PRIMA DE VACACIONES </t>
  </si>
  <si>
    <t>A-01-01-01-002</t>
  </si>
  <si>
    <t>A-1-1-1-2-0</t>
  </si>
  <si>
    <t xml:space="preserve">FACTORES SALARIALES ESPECIALES </t>
  </si>
  <si>
    <t>A-01-01-01-002-012</t>
  </si>
  <si>
    <t>A-1-1-1-2-1</t>
  </si>
  <si>
    <t>PRIMA DE ANTIGÜEDAD</t>
  </si>
  <si>
    <t>A-01-01-01-002-020</t>
  </si>
  <si>
    <t>A-1-1-1-2-2</t>
  </si>
  <si>
    <t>QUINQUENIOS</t>
  </si>
  <si>
    <t>A-01-01-02</t>
  </si>
  <si>
    <t>A-1-1-2-0-0</t>
  </si>
  <si>
    <t xml:space="preserve">CONTRIBUCIONES INHERENTES A LA NÓMINA </t>
  </si>
  <si>
    <t>A-01-01-02-001</t>
  </si>
  <si>
    <t>A-1-1-2-1-0</t>
  </si>
  <si>
    <t xml:space="preserve">PENSIONES </t>
  </si>
  <si>
    <t>A-01-01-02-002</t>
  </si>
  <si>
    <t>A-1-1-2-2-0</t>
  </si>
  <si>
    <t>SALUD</t>
  </si>
  <si>
    <t>A-01-01-02-003</t>
  </si>
  <si>
    <t>A-1-1-2-3-0</t>
  </si>
  <si>
    <t>APORTES DE CESANTÍAS</t>
  </si>
  <si>
    <t>A-01-01-02-004</t>
  </si>
  <si>
    <t>A-1-1-2-4-0</t>
  </si>
  <si>
    <t xml:space="preserve">CAJAS DE COMPENSACIÓN FAMILIAR </t>
  </si>
  <si>
    <t>A-01-01-02-005</t>
  </si>
  <si>
    <t>A-1-1-2-5-0</t>
  </si>
  <si>
    <t>APORTES GENERALES AL SISTEMA DE RIESGOS LABORALES</t>
  </si>
  <si>
    <t>A-01-01-02-006</t>
  </si>
  <si>
    <t>A-1-1-2-6-0</t>
  </si>
  <si>
    <t>APORTES AL ICBF</t>
  </si>
  <si>
    <t>A-01-01-02-007</t>
  </si>
  <si>
    <t>A-1-1-2-7-0</t>
  </si>
  <si>
    <t>APORTES AL SENA</t>
  </si>
  <si>
    <t>A-01-01-03</t>
  </si>
  <si>
    <t>A-1-1-3-0-0</t>
  </si>
  <si>
    <t xml:space="preserve">REMUNERACIONES NO CONSTITUTIVAS DE FACTOR SALARIAL </t>
  </si>
  <si>
    <t>A-01-01-03-001</t>
  </si>
  <si>
    <t>A-1-1-3-1-0</t>
  </si>
  <si>
    <t xml:space="preserve">PRESTACIONES SOCIALES SEGÚN DEFINICIÓN LEGAL </t>
  </si>
  <si>
    <t>A-01-01-03-001-001</t>
  </si>
  <si>
    <t>A-1-1-3-1-1</t>
  </si>
  <si>
    <t>SUELDO DE VACACIONES</t>
  </si>
  <si>
    <t>A-01-01-03-001-002</t>
  </si>
  <si>
    <t>A-1-1-3-1-2</t>
  </si>
  <si>
    <t>INDEMNIZACIÓN POR VACACIONES</t>
  </si>
  <si>
    <t>A-01-01-03-001-003</t>
  </si>
  <si>
    <t>A-1-1-3-1-3</t>
  </si>
  <si>
    <t xml:space="preserve">BONIFICACIÓN ESPECIAL DE RECREACIÓN </t>
  </si>
  <si>
    <t>A-01-01-03-002</t>
  </si>
  <si>
    <t>A-1-1-3-4-0</t>
  </si>
  <si>
    <t xml:space="preserve">PRIMA TÉCNICA NO SALARIAL </t>
  </si>
  <si>
    <t>A-01-01-03-067</t>
  </si>
  <si>
    <t>A-1-1-3-5-0</t>
  </si>
  <si>
    <t xml:space="preserve">AUXILIO POR MATERNIDAD </t>
  </si>
  <si>
    <t>A-01-01-03-066</t>
  </si>
  <si>
    <t>A-1-1-3-6-0</t>
  </si>
  <si>
    <t>AUXILIO POR MATRIMONIO</t>
  </si>
  <si>
    <t>A-1-1-3-7-0</t>
  </si>
  <si>
    <t xml:space="preserve">AUXILIO EDUCATIVO DE TRABAJADORES </t>
  </si>
  <si>
    <t>A-01-01-03-071</t>
  </si>
  <si>
    <t>A-1-1-3-8-0</t>
  </si>
  <si>
    <t xml:space="preserve">AUXILIO PARA ANTEOJOS, MONTURAS Y/O LENTES DE CONTACTO </t>
  </si>
  <si>
    <t>A-01-01-03-063</t>
  </si>
  <si>
    <t>A-1-1-3-16-0</t>
  </si>
  <si>
    <t>APOYO DE SOSTENIMIENTO APRENDICES DEL SENA</t>
  </si>
  <si>
    <t>A-01-01-04</t>
  </si>
  <si>
    <t>A-1-1-4-0-0</t>
  </si>
  <si>
    <t>OTROS GASTOS DE PERSONAL - PREVIO CONCEPTO</t>
  </si>
  <si>
    <t>A-01-02</t>
  </si>
  <si>
    <t>A-1-2-0-0-0</t>
  </si>
  <si>
    <t>PERSONAL SUPERNUMERARIO Y PLANTA TEMPORAL</t>
  </si>
  <si>
    <t>A-01-02-01</t>
  </si>
  <si>
    <t>A-1-2-1-0-0</t>
  </si>
  <si>
    <t>A-01-02-01-001</t>
  </si>
  <si>
    <t>A-1-2-1-1-0</t>
  </si>
  <si>
    <t>A-01-02-01-001-001</t>
  </si>
  <si>
    <t>A-1-2-1-1-1</t>
  </si>
  <si>
    <t>A-01-02-01-001-003</t>
  </si>
  <si>
    <t>A-1-2-1-1-3</t>
  </si>
  <si>
    <t>A-01-02-01-001-005</t>
  </si>
  <si>
    <t>A-1-2-1-1-5</t>
  </si>
  <si>
    <t>A-01-02-01-001-007</t>
  </si>
  <si>
    <t>A-1-2-1-1-6</t>
  </si>
  <si>
    <t>A-01-02-01-001-006</t>
  </si>
  <si>
    <t>A-1-2-1-1-7</t>
  </si>
  <si>
    <t>A-01-02-01-001-009</t>
  </si>
  <si>
    <t>A-1-2-1-1-9</t>
  </si>
  <si>
    <t>A-01-02-01-001-010</t>
  </si>
  <si>
    <t>A-1-2-1-1-10</t>
  </si>
  <si>
    <t>A-01-02-01-002</t>
  </si>
  <si>
    <t>A-1-2-1-2-0</t>
  </si>
  <si>
    <t>A-01-02-01-002-012</t>
  </si>
  <si>
    <t>A-1-2-1-2-1</t>
  </si>
  <si>
    <t>A-01-02-01-002-020</t>
  </si>
  <si>
    <t>A-1-2-1-2-2</t>
  </si>
  <si>
    <t>A-01-02-02</t>
  </si>
  <si>
    <t>A-1-2-2-0-0</t>
  </si>
  <si>
    <t>A-01-02-02-001</t>
  </si>
  <si>
    <t>A-1-2-2-1-0</t>
  </si>
  <si>
    <t>A-01-02-02-002</t>
  </si>
  <si>
    <t>A-1-2-2-2-0</t>
  </si>
  <si>
    <t>A-01-02-02-003</t>
  </si>
  <si>
    <t>A-1-2-2-3-0</t>
  </si>
  <si>
    <t>A-01-02-02-004</t>
  </si>
  <si>
    <t>A-1-2-2-4-0</t>
  </si>
  <si>
    <t>A-01-02-02-005</t>
  </si>
  <si>
    <t>A-1-2-2-5-0</t>
  </si>
  <si>
    <t>A-01-02-02-006</t>
  </si>
  <si>
    <t>A-1-2-2-6-0</t>
  </si>
  <si>
    <t>A-01-02-02-007</t>
  </si>
  <si>
    <t>A-1-2-2-7-0</t>
  </si>
  <si>
    <t>A-1-2-3-0-0</t>
  </si>
  <si>
    <t>A-1-2-3-1-0</t>
  </si>
  <si>
    <t>A-01-02-03-001-001</t>
  </si>
  <si>
    <t>A-1-2-3-1-1</t>
  </si>
  <si>
    <t>A-01-02-03-001-002</t>
  </si>
  <si>
    <t>A-1-2-3-1-2</t>
  </si>
  <si>
    <t>A-01-02-03-001-003</t>
  </si>
  <si>
    <t>A-1-2-3-1-3</t>
  </si>
  <si>
    <t>A-01-02-03-002</t>
  </si>
  <si>
    <t>A-1-2-3-4-0</t>
  </si>
  <si>
    <t>A-01-02-03-067</t>
  </si>
  <si>
    <t>A-1-2-3-5-0</t>
  </si>
  <si>
    <t>A-01-02-03-066</t>
  </si>
  <si>
    <t>A-1-2-3-6-0</t>
  </si>
  <si>
    <t>A-1-2-3-7-0</t>
  </si>
  <si>
    <t>A-01-02-03-071</t>
  </si>
  <si>
    <t>A-1-2-3-8-0</t>
  </si>
  <si>
    <t>A-01-02-03-063</t>
  </si>
  <si>
    <t>A-1-2-3-16-0</t>
  </si>
  <si>
    <t>A-02</t>
  </si>
  <si>
    <t>A-2-0-0-0-0</t>
  </si>
  <si>
    <t xml:space="preserve">ADQUISICIÓN DE BIENES Y SERVICIOS </t>
  </si>
  <si>
    <t>A-02-01</t>
  </si>
  <si>
    <t>A-2-1-0-0-0</t>
  </si>
  <si>
    <t xml:space="preserve">ADQUISICIÓN DE ACTIVOS NO FINANCIEROS </t>
  </si>
  <si>
    <t>A-02-01-01</t>
  </si>
  <si>
    <t>A-2-1-1-0-0</t>
  </si>
  <si>
    <t xml:space="preserve">ACTIVOS FIJOS </t>
  </si>
  <si>
    <t>A-02-01-01-001</t>
  </si>
  <si>
    <t>A-2-1-1-1-0</t>
  </si>
  <si>
    <t>EDIFICACIONES Y ESTRUCTURAS</t>
  </si>
  <si>
    <t>A-02-01-01-001-002</t>
  </si>
  <si>
    <t>A-2-1-1-1-2</t>
  </si>
  <si>
    <t>EDIFICIOS DISTINTOS A VIVIENDAS</t>
  </si>
  <si>
    <t>A-02-01-01-001-004</t>
  </si>
  <si>
    <t>A-2-1-1-1-4</t>
  </si>
  <si>
    <t>MEJORAS DE TIERRAS Y TERRENOS</t>
  </si>
  <si>
    <t>A-02-01-01-003</t>
  </si>
  <si>
    <t>A-2-1-1-3-0</t>
  </si>
  <si>
    <t>ACTIVOS FIJOS NO CLASIFICADOS COMO MAQUINARIA Y EQUIPO</t>
  </si>
  <si>
    <t>A-02-01-01-003-008-01</t>
  </si>
  <si>
    <t>A-2-1-1-3-81</t>
  </si>
  <si>
    <t>MUEBLES</t>
  </si>
  <si>
    <t>A-02-01-01-003-008-03</t>
  </si>
  <si>
    <t>A-2-1-1-3-83</t>
  </si>
  <si>
    <t>INSTRUMENTOS MUSICALES</t>
  </si>
  <si>
    <t>A-02-01-01-003-008-04</t>
  </si>
  <si>
    <t>A-2-1-1-3-84</t>
  </si>
  <si>
    <t>ARTÍCULOS DE DEPORTE</t>
  </si>
  <si>
    <t>A-02-01-01-003-008-09</t>
  </si>
  <si>
    <t>A-2-1-1-3-89</t>
  </si>
  <si>
    <t>ANTIGÜEDADES U OTROS OBJETOS DE ARTE</t>
  </si>
  <si>
    <t>A-02-01-01-004</t>
  </si>
  <si>
    <t>A-2-1-1-4-0</t>
  </si>
  <si>
    <t>MAQUINARIA Y EQUIPO</t>
  </si>
  <si>
    <t>A-02-01-01-004-003-01</t>
  </si>
  <si>
    <t>A-2-1-1-4-31</t>
  </si>
  <si>
    <t>MOTORES Y TURBINAS Y SUS PARTES</t>
  </si>
  <si>
    <t>A-02-01-01-004-003-02</t>
  </si>
  <si>
    <t>A-2-1-1-4-32</t>
  </si>
  <si>
    <t>BOMBAS, COMPRESORES, MOTORES DE FUERZA HIDRÁULICA Y MOTORES DE POTENCIA NEUMÁTICA Y VÁLVULAS Y SUS PARTES Y PIEZAS</t>
  </si>
  <si>
    <t>A-02-01-01-004-003-03</t>
  </si>
  <si>
    <t>A-2-1-1-4-33</t>
  </si>
  <si>
    <t>COJINETES, ENGRANAJES, RUEDAS DE FRICCIÓN Y ELEMENTOS DE TRANSMISIÓN Y SUS PARTES Y PIEZAS</t>
  </si>
  <si>
    <t>A-02-01-01-004-003-04</t>
  </si>
  <si>
    <t>A-2-1-1-4-34</t>
  </si>
  <si>
    <t>HORNOS Y QUEMADORES PARA ALIMENTACIÓN DE HOGARES Y SUS PARTES Y PIEZAS</t>
  </si>
  <si>
    <t>A-02-01-01-004-003-05</t>
  </si>
  <si>
    <t>A-2-1-1-4-35</t>
  </si>
  <si>
    <t>EQUIPO DE ELEVACIÓN Y MANIPULACIÓN Y SUS PARTES Y PIEZAS</t>
  </si>
  <si>
    <t>A-02-01-01-004-003-09</t>
  </si>
  <si>
    <t>A-2-1-1-4-39</t>
  </si>
  <si>
    <t>OTRAS MÁQUINAS PARA USOS GENERALES Y SUS PARTES Y PIEZAS</t>
  </si>
  <si>
    <t>A-02-01-01-004-004-01</t>
  </si>
  <si>
    <t>A-2-1-1-4-41</t>
  </si>
  <si>
    <t>MAQUINARIA AGROPECUARIA O SILVÍCOLA Y SUS PARTES Y PIEZAS</t>
  </si>
  <si>
    <t>A-02-01-01-004-004-02</t>
  </si>
  <si>
    <t>A-2-1-1-4-42</t>
  </si>
  <si>
    <t>MÁQUINAS HERRAMIENTAS Y SUS PARTES, PIEZAS Y ACCESORIOS</t>
  </si>
  <si>
    <t>A-02-01-01-004-004-03</t>
  </si>
  <si>
    <t>A-2-1-1-4-43</t>
  </si>
  <si>
    <t>MAQUINARIA PARA LA INDUSTRIA METALÚRGICA Y SUS PARTES Y PIEZAS</t>
  </si>
  <si>
    <t>A-02-01-01-004-004-06</t>
  </si>
  <si>
    <t>A-2-1-1-4-46</t>
  </si>
  <si>
    <t>MAQUINARIA PARA LA FABRICACIÓN DE TEXTILES, PRENDAS DE VESTIR Y ARTÍCULOS DE CUERO, Y SUS PARTES Y PIEZAS</t>
  </si>
  <si>
    <t>A-02-01-01-004-004-08</t>
  </si>
  <si>
    <t>A-2-1-1-4-48</t>
  </si>
  <si>
    <t>APARATOS DE USO DOMÉSTICO Y SUS PARTES Y PIEZAS</t>
  </si>
  <si>
    <t>A-02-01-01-004-004-09</t>
  </si>
  <si>
    <t>A-2-1-1-4-49</t>
  </si>
  <si>
    <t>OTRA MAQUINARIA PARA USOS ESPECIALES Y SUS PARTES Y PIEZAS</t>
  </si>
  <si>
    <t>A-02-01-01-004-005-01</t>
  </si>
  <si>
    <t>A-2-1-1-4-51</t>
  </si>
  <si>
    <t>MÁQUINAS PARA OFICINA Y CONTABILIDAD, Y SUS PARTES Y ACCESORIOS</t>
  </si>
  <si>
    <t>A-02-01-01-004-005-02</t>
  </si>
  <si>
    <t>A-2-1-1-4-52</t>
  </si>
  <si>
    <t>MAQUINARIA DE INFORMÁTICA Y SUS PARTES, PIEZAS Y ACCESORIOS</t>
  </si>
  <si>
    <t>A-02-01-01-004-006-01</t>
  </si>
  <si>
    <t>A-2-1-1-4-61</t>
  </si>
  <si>
    <t>MOTORES, GENERADORES Y TRANSFORMADORES ELÉCTRICOS Y SUS PARTES Y PIEZAS</t>
  </si>
  <si>
    <t>A-02-01-01-004-006-02</t>
  </si>
  <si>
    <t>A-2-1-1-4-62</t>
  </si>
  <si>
    <t>APARATOS DE CONTROL ELÉCTRICO Y DISTRIBUCIÓN DE ELECTRICIDAD Y SUS PARTES Y PIEZAS</t>
  </si>
  <si>
    <t>A-02-01-01-004-006-03</t>
  </si>
  <si>
    <t>A-2-1-1-4-63</t>
  </si>
  <si>
    <t>HILOS Y CABLES AISLADOS; CABLE DE FIBRA ÓPTICA</t>
  </si>
  <si>
    <t>A-02-01-01-004-006-04</t>
  </si>
  <si>
    <t>A-2-1-1-4-64</t>
  </si>
  <si>
    <t>ACUMULADORES, PILAS Y BATERÍAS PRIMARIAS Y SUS PARTES Y PIEZAS</t>
  </si>
  <si>
    <t>A-02-01-01-004-006-05</t>
  </si>
  <si>
    <t>A-2-1-1-4-65</t>
  </si>
  <si>
    <t>LÁMPARAS ELÉCTRICAS DE INCANDESCENCIA O DESCARGA; LÁMPARAS DE ARCO, EQUIPO PARA ALUMBRADO ELÉCTRICO; SUS PARTES Y PIEZAS</t>
  </si>
  <si>
    <t>A-02-01-01-004-006-09</t>
  </si>
  <si>
    <t>A-2-1-1-4-69</t>
  </si>
  <si>
    <t>OTRO EQUIPO ELÉCTRICO Y SUS PARTES Y PIEZAS</t>
  </si>
  <si>
    <t>A-02-01-01-004-007-01</t>
  </si>
  <si>
    <t>A-2-1-1-4-71</t>
  </si>
  <si>
    <t>VÁLVULAS Y TUBOS ELECTRÓNICOS; COMPONENTES ELECTRÓNICOS; SUS PARTES Y PIEZAS</t>
  </si>
  <si>
    <t>A-02-01-01-004-007-02</t>
  </si>
  <si>
    <t>A-2-1-1-4-72</t>
  </si>
  <si>
    <t>APARATOS TRANSMISORES DE TELEVISIÓN Y RADIO; TELEVISIÓN, VIDEO Y CÁMARAS DIGITALES; TELÉFONOS</t>
  </si>
  <si>
    <t>A-02-01-01-004-007-03</t>
  </si>
  <si>
    <t>A-2-1-1-4-73</t>
  </si>
  <si>
    <t>RADIORRECEPTORES Y RECEPTORES DE TELEVISIÓN; APARATOS PARA LA GRABACIÓN Y REPRODUCCIÓN DE SONIDO Y VIDEO; MICRÓFONOS, ALTAVOCES, AMPLIFICADORES, ETC.</t>
  </si>
  <si>
    <t>A-02-01-01-004-007-04</t>
  </si>
  <si>
    <t>A-2-1-1-4-74</t>
  </si>
  <si>
    <t>PARTES Y PIEZAS DE LOS PRODUCTOS DE LAS CLASES 4721 A 4733 Y 4822</t>
  </si>
  <si>
    <t>A-02-01-01-004-007-05</t>
  </si>
  <si>
    <t>A-2-1-1-4-75</t>
  </si>
  <si>
    <t>DISCOS, CINTAS, DISPOSITIVOS DE ALMACENAMIENTO EN ESTADO SÓLIDO NO VOLÁTILES Y OTROS MEDIOS, NO GRABADOS</t>
  </si>
  <si>
    <t>A-02-01-01-004-007-06</t>
  </si>
  <si>
    <t>A-2-1-1-4-76</t>
  </si>
  <si>
    <t>GRABACIONES DE AUDIO, VIDEO Y OTROS DISCOS, CINTAS Y OTROS MEDIOS FÍSICOS</t>
  </si>
  <si>
    <t>A-02-01-01-004-007-09</t>
  </si>
  <si>
    <t>A-2-1-1-4-79</t>
  </si>
  <si>
    <t>TARJETAS CON BANDAS MAGNÉTICAS O PLAQUETAS (CHIP)</t>
  </si>
  <si>
    <t>A-02-01-01-004-008-01</t>
  </si>
  <si>
    <t>A-2-1-1-4-81</t>
  </si>
  <si>
    <t>APARATOS MÉDICOS Y QUIRÚRGICOS Y APARATOS ORTÉSICOS Y PROTÉSICOS</t>
  </si>
  <si>
    <t>A-02-01-01-004-008-02</t>
  </si>
  <si>
    <t>A-2-1-1-4-82</t>
  </si>
  <si>
    <t>INSTRUMENTOS Y APARATOS DE MEDICIÓN, VERIFICACIÓN, ANÁLISIS, DE NAVEGACIÓN Y PARA OTROS FINES (EXCEPTO INSTRUMENTOS ÓPTICOS); INSTRUMENTOS DE CONTROL DE PROCESOS INDUSTRIALES, SUS PARTES, PIEZAS Y ACCESORIOS</t>
  </si>
  <si>
    <t>A-02-01-01-004-008-03</t>
  </si>
  <si>
    <t>A-2-1-1-4-83</t>
  </si>
  <si>
    <t>INSTRUMENTOS ÓPTICOS Y EQUIPO FOTOGRÁFICO; PARTES, PIEZAS Y ACCESORIOS</t>
  </si>
  <si>
    <t>A-02-01-01-004-008-04</t>
  </si>
  <si>
    <t>A-2-1-1-4-84</t>
  </si>
  <si>
    <t>RELOJES Y SUS PARTES Y PIEZAS</t>
  </si>
  <si>
    <t>A-02-01-01-004-009-01</t>
  </si>
  <si>
    <t>A-2-1-1-4-91</t>
  </si>
  <si>
    <t>VEHÍCULOS AUTOMOTORES, REMOLQUES Y SEMIRREMOLQUES; Y SUS PARTES, PIEZAS Y ACCESORIOS</t>
  </si>
  <si>
    <t>A-02-01-01-004-009-09</t>
  </si>
  <si>
    <t>A-2-1-1-4-99</t>
  </si>
  <si>
    <t>OTRO EQUIPO DE TRANSPORTE, Y SUS PARTES Y PIEZAS</t>
  </si>
  <si>
    <t>A-02-01-01-006</t>
  </si>
  <si>
    <t>A-2-1-1-6-0</t>
  </si>
  <si>
    <t>OTROS ACTIVOS FIJOS</t>
  </si>
  <si>
    <t>A-02-01-01-006-002-01</t>
  </si>
  <si>
    <t>A-2-1-1-6-21</t>
  </si>
  <si>
    <t>INVESTIGACIÓN Y DESARROLLO</t>
  </si>
  <si>
    <t>A-02-01-01-006-002-03</t>
  </si>
  <si>
    <t>A-2-1-1-6-23</t>
  </si>
  <si>
    <t>PROGRAMAS DE INFORMÁTICA Y BASES DE DATOS</t>
  </si>
  <si>
    <t>A-02-01-01-006-002-04</t>
  </si>
  <si>
    <t>A-2-1-1-6-24</t>
  </si>
  <si>
    <t>ORIGINALES DE ENTRETENIMIENTO, LITERATURA Y ARTE</t>
  </si>
  <si>
    <t>A-02-01-01-006-002-05</t>
  </si>
  <si>
    <t>A-2-1-1-6-25</t>
  </si>
  <si>
    <t>OTROS PRODUCTOS DE PROPIEDAD INTELECTUAL</t>
  </si>
  <si>
    <t>A-02-01-02</t>
  </si>
  <si>
    <t>A-2-1-2-0-0</t>
  </si>
  <si>
    <t xml:space="preserve">OBJETOS DE VALOR </t>
  </si>
  <si>
    <t>A-02-01-02-003</t>
  </si>
  <si>
    <t>A-2-1-2-3-0</t>
  </si>
  <si>
    <t>A-02-01-02-003-008-02</t>
  </si>
  <si>
    <t>A-2-1-2-3-82</t>
  </si>
  <si>
    <t xml:space="preserve">JOYAS Y ARTÍCULOS CONEXOS </t>
  </si>
  <si>
    <t>A-02-01-02-003-008-09</t>
  </si>
  <si>
    <t>A-2-1-2-3-89</t>
  </si>
  <si>
    <t>A-02-02</t>
  </si>
  <si>
    <t>A-2-2-0-0-0</t>
  </si>
  <si>
    <t xml:space="preserve">ADQUISICIONES DIFERENTES DE ACTIVOS </t>
  </si>
  <si>
    <t>A-02-02-01-000</t>
  </si>
  <si>
    <t>A-2-2-10-0-0</t>
  </si>
  <si>
    <t>AGRICULTURA, SILVICULTURA Y PRODUCTOS DE LA PESCA</t>
  </si>
  <si>
    <t>A-02-02-01-000-001-01</t>
  </si>
  <si>
    <t>A-2-2-10-11-0</t>
  </si>
  <si>
    <t>CEREALES</t>
  </si>
  <si>
    <t>A-02-02-01-000-001-02</t>
  </si>
  <si>
    <t>A-2-2-10-12-0</t>
  </si>
  <si>
    <t>HORTALIZAS</t>
  </si>
  <si>
    <t>A-02-02-01-000-001-03</t>
  </si>
  <si>
    <t>A-2-2-10-13-0</t>
  </si>
  <si>
    <t>FRUTAS Y NUECES</t>
  </si>
  <si>
    <t>A-02-02-01-000-001-04</t>
  </si>
  <si>
    <t>A-2-2-10-14-0</t>
  </si>
  <si>
    <t>SEMILLAS Y FRUTOS OLEAGINOSOS</t>
  </si>
  <si>
    <t>A-02-02-01-000-001-05</t>
  </si>
  <si>
    <t>A-2-2-10-15-0</t>
  </si>
  <si>
    <t>RAÍCES Y TUBÉRCULOS COMESTIBLES RICOS EN ALMIDÓN O INULINA</t>
  </si>
  <si>
    <t>A-02-02-01-000-001-06</t>
  </si>
  <si>
    <t>A-2-2-10-16-0</t>
  </si>
  <si>
    <t>PLANTAS AROMÁTICAS, BEBESTIBLES Y ESPECIAS</t>
  </si>
  <si>
    <t>A-02-02-01-000-001-07</t>
  </si>
  <si>
    <t>A-2-2-10-17-0</t>
  </si>
  <si>
    <t>LEGUMBRES, SECAS</t>
  </si>
  <si>
    <t>A-02-02-01-000-001-08</t>
  </si>
  <si>
    <t>A-2-2-10-18-0</t>
  </si>
  <si>
    <t>PLANTAS UTILIZADAS EN LA FABRICACIÓN DE AZÚCAR</t>
  </si>
  <si>
    <t>A-02-02-01-000-001-09</t>
  </si>
  <si>
    <t>A-2-2-10-19-0</t>
  </si>
  <si>
    <t>PRODUCTOS DE FORRAJE, FIBRAS, PLANTAS VIVAS, FLORES Y CAPULLOS DE FLORES, TABACO EN RAMA Y CAUCHO NATURAL</t>
  </si>
  <si>
    <t>A-02-02-01-000-003-01</t>
  </si>
  <si>
    <t>A-2-2-10-31-0</t>
  </si>
  <si>
    <t>MADERA EN BRUTO</t>
  </si>
  <si>
    <t>A-02-02-01-000-003-02</t>
  </si>
  <si>
    <t>A-2-2-10-32-0</t>
  </si>
  <si>
    <t>PRODUCTOS FORESTALES DIFERENTES A LA MADERA</t>
  </si>
  <si>
    <t>A-02-02-01-001</t>
  </si>
  <si>
    <t>A-2-2-11-0-0</t>
  </si>
  <si>
    <t>MINERALES; ELECTRICIDAD, GAS Y AGUA</t>
  </si>
  <si>
    <t>A-02-02-01-001-005</t>
  </si>
  <si>
    <t>A-2-2-11-50-0</t>
  </si>
  <si>
    <t>PIEDRA, ARENA Y ARCILLA</t>
  </si>
  <si>
    <t>A-02-02-01-001-006-01</t>
  </si>
  <si>
    <t>A-2-2-11-61-0</t>
  </si>
  <si>
    <t>MINERALES PARA LA INDUSTRIA QUÍMICA, ABONOS MINERALES</t>
  </si>
  <si>
    <t>A-02-02-01-001-006-02</t>
  </si>
  <si>
    <t>A-2-2-11-62-0</t>
  </si>
  <si>
    <t>CLORURO DE SODIO PURO Y SUS SALES, AGUA DE MAR</t>
  </si>
  <si>
    <t>A-02-02-01-001-006-03</t>
  </si>
  <si>
    <t>A-2-2-11-63-0</t>
  </si>
  <si>
    <t>PIEDRAS PRECIOSAS Y SEMIPRECIOSAS; PIEDRA PÓMEZ, PIEDRA ESMERIL; ABRASIVOS NATURALES; OTROS MINERALES</t>
  </si>
  <si>
    <t>A-02-02-01-002</t>
  </si>
  <si>
    <t>A-2-2-12-0-0</t>
  </si>
  <si>
    <t>PRODUCTOS ALIMENTICIOS, BEBIDAS Y TABACO; TEXTILES, PRENDAS DE VESTIR Y PRODUCTOS DE CUERO</t>
  </si>
  <si>
    <t>A-02-02-01-002-001-01</t>
  </si>
  <si>
    <t>A-2-2-12-11-0</t>
  </si>
  <si>
    <t>CARNE Y PRODUCTOS CÁRNICOS</t>
  </si>
  <si>
    <t>A-02-02-01-002-001-02</t>
  </si>
  <si>
    <t>A-2-2-12-12-0</t>
  </si>
  <si>
    <t>PREPARACIONES Y CONSERVAS DE PESCADO, CRUSTÁCEOS, MOLUSCOS Y DEMÁS INVERTEBRADOS ACUÁTICOS</t>
  </si>
  <si>
    <t>A-02-02-01-002-001-03</t>
  </si>
  <si>
    <t>A-2-2-12-13-0</t>
  </si>
  <si>
    <t>PREPARACIONES Y CONSERVAS DE HORTALIZAS, LEGUMBRES, TUBÉRCULOS Y PAPAS</t>
  </si>
  <si>
    <t>A-02-02-01-002-001-04</t>
  </si>
  <si>
    <t>A-2-2-12-14-0</t>
  </si>
  <si>
    <t>PREPARACIONES Y CONSERVAS DE FRUTAS Y NUECES</t>
  </si>
  <si>
    <t>A-02-02-01-002-001-05</t>
  </si>
  <si>
    <t>A-2-2-12-15-0</t>
  </si>
  <si>
    <t xml:space="preserve">ACEITES Y GRASAS ANIMALES Y VEGETALES </t>
  </si>
  <si>
    <t>A-02-02-01-002-001-06</t>
  </si>
  <si>
    <t>A-2-2-12-16-0</t>
  </si>
  <si>
    <t>BORRA DE ALGODÓN</t>
  </si>
  <si>
    <t>A-02-02-01-002-001-07</t>
  </si>
  <si>
    <t>A-2-2-12-17-0</t>
  </si>
  <si>
    <t>TORTAS Y DEMÁS RESIDUOS DE LA EXTRACCIÓN DE GRASAS O ACEITES VEGETALES; HARINA Y POLVO DE SEMILLAS O DE FRUTOS OLEAGINOSOS (EXCEPTO LAS DE MOSTAZA); CERAS VEGETALES (EXCEPTO LOS TRIGLICÉRIDOS); DEGRÁS, RESIDUOS DEL TRATAMIENTO DE GRASAS Y CERAS ANIMALES O VEGETALES</t>
  </si>
  <si>
    <t>A-02-02-01-002-002</t>
  </si>
  <si>
    <t>A-2-2-12-20-0</t>
  </si>
  <si>
    <t>PRODUCTOS LÁCTEOS Y OVOPRODUCTOS</t>
  </si>
  <si>
    <t>A-02-02-01-002-003-01</t>
  </si>
  <si>
    <t>A-2-2-12-31-0</t>
  </si>
  <si>
    <t>PRODUCTOS DE MOLINERÍA</t>
  </si>
  <si>
    <t>A-02-02-01-002-003-02</t>
  </si>
  <si>
    <t>A-2-2-12-32-0</t>
  </si>
  <si>
    <t>ALMIDONES Y PRODUCTOS DERIVADOS DEL ALMIDÓN, AZÚCARES Y JARABES DE AZÚCAR N.C.P.</t>
  </si>
  <si>
    <t>A-02-02-01-002-003-03</t>
  </si>
  <si>
    <t>A-2-2-12-33-0</t>
  </si>
  <si>
    <t>PREPARACIONES UTILIZADAS EN LA ALIMENTACIÓN DE ANIMALES</t>
  </si>
  <si>
    <t>A-02-02-01-002-003-04</t>
  </si>
  <si>
    <t>A-2-2-12-34-0</t>
  </si>
  <si>
    <t>PRODUCTOS DE PANADERÍA</t>
  </si>
  <si>
    <t>A-02-02-01-002-003-05</t>
  </si>
  <si>
    <t>A-2-2-12-35-0</t>
  </si>
  <si>
    <t>AZÚCAR</t>
  </si>
  <si>
    <t>A-02-02-01-002-003-06</t>
  </si>
  <si>
    <t>A-2-2-12-36-0</t>
  </si>
  <si>
    <t>CACAO, CHOCOLATE Y CONFITERÍA</t>
  </si>
  <si>
    <t>A-02-02-01-002-003-07</t>
  </si>
  <si>
    <t>A-2-2-12-37-0</t>
  </si>
  <si>
    <t>MACARRONES, FIDEOS, ALCUZCUZ Y PRODUCTOS FARINÁCEOS SIMILARES</t>
  </si>
  <si>
    <t>A-02-02-01-002-003-08</t>
  </si>
  <si>
    <t>A-2-2-12-38-0</t>
  </si>
  <si>
    <t>PRODUCTOS DEL CAFÉ</t>
  </si>
  <si>
    <t>A-02-02-01-002-003-09</t>
  </si>
  <si>
    <t>A-2-2-12-39-0</t>
  </si>
  <si>
    <t>OTROS PRODUCTOS ALIMENTICIOS N.C.P.</t>
  </si>
  <si>
    <t>A-02-02-01-002-004-01</t>
  </si>
  <si>
    <t>A-2-2-12-41-0</t>
  </si>
  <si>
    <t>ALCOHOL ETÍLICO; AGUARDIENTES, LICORES Y OTRAS BEBIDAS ESPIRITUOSAS</t>
  </si>
  <si>
    <t>A-02-02-01-002-004-02</t>
  </si>
  <si>
    <t>A-2-2-12-42-0</t>
  </si>
  <si>
    <t>VINOS</t>
  </si>
  <si>
    <t>A-02-02-01-002-004-03</t>
  </si>
  <si>
    <t>A-2-2-12-43-0</t>
  </si>
  <si>
    <t>LICORES DE MALTA Y MALTA</t>
  </si>
  <si>
    <t>A-02-02-01-002-004-04</t>
  </si>
  <si>
    <t>A-2-2-12-44-0</t>
  </si>
  <si>
    <t>BEBIDAS NO ALCOHÓLICAS; AGUAS MINERALES EMBOTELLADAS</t>
  </si>
  <si>
    <t>A-02-02-01-002-006</t>
  </si>
  <si>
    <t>A-2-2-12-60-0</t>
  </si>
  <si>
    <t>HILADOS E HILOS; TEJIDOS DE FIBRAS TEXTILES INCLUSO AFELPADOS</t>
  </si>
  <si>
    <t>A-02-02-01-002-007</t>
  </si>
  <si>
    <t>A-2-2-12-70-0</t>
  </si>
  <si>
    <t>ARTÍCULOS TEXTILES (EXCEPTO PRENDAS DE VESTIR)</t>
  </si>
  <si>
    <t>A-02-02-01-002-008</t>
  </si>
  <si>
    <t>A-2-2-12-80-0</t>
  </si>
  <si>
    <t>DOTACIÓN (PRENDAS DE VESTIR Y CALZADO)</t>
  </si>
  <si>
    <t>A-02-02-01-003</t>
  </si>
  <si>
    <t>A-2-2-13-0-0</t>
  </si>
  <si>
    <t>OTROS BIENES TRANSPORTABLES (EXCEPTO PRODUCTOS METÁLICOS, MAQUINARIA Y EQUIPO)</t>
  </si>
  <si>
    <t>A-02-02-01-003-002-01</t>
  </si>
  <si>
    <t>A-2-2-13-21-0</t>
  </si>
  <si>
    <t>PASTA DE PAPEL, PAPEL Y CARTÓN</t>
  </si>
  <si>
    <t>A-02-02-01-003-002-02</t>
  </si>
  <si>
    <t>A-2-2-13-22-0</t>
  </si>
  <si>
    <t xml:space="preserve">LIBROS IMPRESOS </t>
  </si>
  <si>
    <t>A-02-02-01-003-002-03</t>
  </si>
  <si>
    <t>A-2-2-13-23-0</t>
  </si>
  <si>
    <t>DIARIOS, REVISTAS Y PUBLICACIONES PERIÓDICAS, PUBLICADOS POR LO MENOS CUATRO VECES POR SEMANA</t>
  </si>
  <si>
    <t>A-02-02-01-003-002-04</t>
  </si>
  <si>
    <t>A-2-2-13-24-0</t>
  </si>
  <si>
    <t>DIARIOS, REVISTAS Y PUBLICACIONES PERIÓDICAS, PUBLICADOS MENOS DE CUATRO VECES POR SEMANA</t>
  </si>
  <si>
    <t>A-02-02-01-003-002-05</t>
  </si>
  <si>
    <t>A-2-2-13-25-0</t>
  </si>
  <si>
    <t>MAPAS IMPRESOS; MÚSICA IMPRESA O EN MANUSCRITO; TARJETAS POSTALES, TARJETAS DE FELICITACIÓN, FOTOGRAFÍAS Y PLANOS</t>
  </si>
  <si>
    <t>A-02-02-01-003-002-06</t>
  </si>
  <si>
    <t>A-2-2-13-26-0</t>
  </si>
  <si>
    <t xml:space="preserve">SELLOS, CHEQUERAS, BILLETES DE BANCO, TÍTULOS DE ACCIONES, CATÁLOGOS Y FOLLETOS, MATERIAL PARA ANUNCIOS PUBLICITARIOS Y OTROS MATERIALES IMPRESOS </t>
  </si>
  <si>
    <t>A-02-02-01-003-002-07</t>
  </si>
  <si>
    <t>A-2-2-13-27-0</t>
  </si>
  <si>
    <t>LIBROS DE REGISTROS, LIBROS DE CONTABILIDAD, CUADERNILLOS DE NOTAS, BLOQUES PARA CARTAS, AGENDAS Y ARTÍCULOS SIMILARES, SECANTES, ENCUADERNADORES, CLASIFICADORES PARA ARCHIVOS, FORMULARIOS Y OTROS ARTÍCULOS DE ESCRITORIO, DE PAPEL O CARTÓN</t>
  </si>
  <si>
    <t>A-02-02-01-003-003-01</t>
  </si>
  <si>
    <t>A-2-2-13-31-0</t>
  </si>
  <si>
    <t>CARBÓN COQUE Y SEMICOQUE, CARBÓN DE LIGNITO O CARBÓN DE HULLA; CARBÓN DE RETORTA</t>
  </si>
  <si>
    <t>A-02-02-01-003-003-02</t>
  </si>
  <si>
    <t>A-2-2-13-32-0</t>
  </si>
  <si>
    <t>ALQUITRÁN DE CARBÓN, DE CARBÓN LIGNITO, HULLA Y OTRAS TORTAS MINERALES</t>
  </si>
  <si>
    <t>A-02-02-01-003-003-03</t>
  </si>
  <si>
    <t>A-2-2-13-33-0</t>
  </si>
  <si>
    <t>ACEITES DE PETRÓLEO O ACEITES OBTENIDOS DE MINERALES BITUMINOSOS (EXCEPTO LOS ACEITES CRUDOS); PREPARADOS N.C.P., QUE CONTENGAN POR LO MENOS EL 70% DE SU PESO EN ACEITES DE ESOS TIPOS Y CUYOS COMPONENTES BÁSICOS SEAN ESOS ACEITES</t>
  </si>
  <si>
    <t>A-02-02-01-003-003-04</t>
  </si>
  <si>
    <t>A-2-2-13-34-0</t>
  </si>
  <si>
    <t>GAS DE PETRÓLEO Y OTROS HIDROCARBUROS GASEOSOS (EXCEPTO GAS NATURAL)</t>
  </si>
  <si>
    <t>A-02-02-01-003-003-05</t>
  </si>
  <si>
    <t>A-2-2-13-35-0</t>
  </si>
  <si>
    <t>VASELINA, CERA DE PARAFINA, CERA DE PETRÓLEO DE MICROCRISTALINA, CERA CRUDA, OZOCERITA, CERA DE LIGNITO, CERA DE TURBA, OTRAS CERAS MINERALES Y PRODUCTOS SIMILARES, COQUE DE PETRÓLEO, BETÚN DE PETRÓLEO Y OTROS RESIDUOS DE LOS ACEITES DE PETRÓLEO O DE ACEITES OBTENIDOS DE MINERALES BITUMINOSOS</t>
  </si>
  <si>
    <t>A-02-02-01-003-004-01</t>
  </si>
  <si>
    <t>A-2-2-13-41-0</t>
  </si>
  <si>
    <t xml:space="preserve">QUÍMICOS ORGÁNICOS BÁSICOS </t>
  </si>
  <si>
    <t>A-02-02-01-003-004-02</t>
  </si>
  <si>
    <t>A-2-2-13-42-0</t>
  </si>
  <si>
    <t>PRODUCTOS QUÍMICOS INORGÁNICOS BÁSICOS N.C.P.</t>
  </si>
  <si>
    <t>A-02-02-01-003-004-03</t>
  </si>
  <si>
    <t>A-2-2-13-43-0</t>
  </si>
  <si>
    <t>EXTRACTOS TINTÓREOS Y CURTIENTES; TANINOS Y SUS DERIVADOS; SUSTANCIAS COLORANTES N.C.P.</t>
  </si>
  <si>
    <t>A-02-02-01-003-004-04</t>
  </si>
  <si>
    <t>A-2-2-13-44-0</t>
  </si>
  <si>
    <t>PRODUCTOS MINERALES NATURALES ACTIVADOS; NEGRO ANIMAL; ACEITE DE RESINA; ACEITES TERPÉNICOS PRODUCIDOS EN EL TRATAMIENTO DE MADERAS DE ÁRBOLES CONÍFEROS; DIPENTENO Y Ρ-CIMENO EN BRUTO; ACEITE DE PINO; COLOFONIA Y ÁCIDOS RESÍNICOS, ESENCIAS Y ACEITES DE COLOFONIA; GOMAS FUNDIDAS; ALQUITRÁN DE MADERA; ACEITES DE ALQUITRÁN DE MADERA; CREOSOTA DE MADERA; NAFTA DE MADERA; PEZ VEGETAL; PEZ DE CERVECERÍA</t>
  </si>
  <si>
    <t>A-02-02-01-003-004-05</t>
  </si>
  <si>
    <t>A-2-2-13-45-0</t>
  </si>
  <si>
    <t>PRODUCTOS QUÍMICOS BÁSICOS DIVERSOS</t>
  </si>
  <si>
    <t>A-02-02-01-003-004-06</t>
  </si>
  <si>
    <t>A-2-2-13-46-0</t>
  </si>
  <si>
    <t>ABONOS Y PLAGUICIDAS</t>
  </si>
  <si>
    <t>A-02-02-01-003-004-07</t>
  </si>
  <si>
    <t>A-2-2-13-47-0</t>
  </si>
  <si>
    <t>PLÁSTICOS EN FORMAS PRIMARIAS</t>
  </si>
  <si>
    <t>A-02-02-01-003-005-01</t>
  </si>
  <si>
    <t>A-2-2-13-51-0</t>
  </si>
  <si>
    <t>PINTURAS Y BARNICES Y PRODUCTOS RELACIONADOS; COLORES PARA LA PINTURA ARTÍSTICA; TINTAS</t>
  </si>
  <si>
    <t>A-02-02-01-003-005-02</t>
  </si>
  <si>
    <t>A-2-2-13-52-0</t>
  </si>
  <si>
    <t>PRODUCTOS FARMACÉUTICOS</t>
  </si>
  <si>
    <t>A-02-02-01-003-005-03</t>
  </si>
  <si>
    <t>A-2-2-13-53-0</t>
  </si>
  <si>
    <t>JABÓN, PREPARADOS PARA LIMPIEZA, PERFUMES Y PREPARADOS DE TOCADOR</t>
  </si>
  <si>
    <t>A-02-02-01-003-005-04</t>
  </si>
  <si>
    <t>A-2-2-13-54-0</t>
  </si>
  <si>
    <t>PRODUCTOS QUÍMICOS N.C.P.</t>
  </si>
  <si>
    <t>A-02-02-01-003-005-05</t>
  </si>
  <si>
    <t>A-2-2-13-55-0</t>
  </si>
  <si>
    <t>FIBRAS TEXTILES MANUFACTURADAS</t>
  </si>
  <si>
    <t>A-02-02-01-003-006-01</t>
  </si>
  <si>
    <t>A-2-2-13-61-0</t>
  </si>
  <si>
    <t>LLANTAS DE CAUCHO Y NEUMÁTICOS (CÁMARAS DE AIRE)</t>
  </si>
  <si>
    <t>A-02-02-01-003-006-02</t>
  </si>
  <si>
    <t>A-2-2-13-62-0</t>
  </si>
  <si>
    <t>OTROS PRODUCTOS DE CAUCHO</t>
  </si>
  <si>
    <t>A-02-02-01-003-006-03</t>
  </si>
  <si>
    <t>A-2-2-13-63-0</t>
  </si>
  <si>
    <t>SEMIMANUFACTURAS DE PLÁSTICO</t>
  </si>
  <si>
    <t>A-02-02-01-003-006-04</t>
  </si>
  <si>
    <t>A-2-2-13-64-0</t>
  </si>
  <si>
    <t>PRODUCTOS DE EMPAQUE Y ENVASADO, DE PLÁSTICO</t>
  </si>
  <si>
    <t>A-02-02-01-003-006-09</t>
  </si>
  <si>
    <t>A-2-2-13-69-0</t>
  </si>
  <si>
    <t>OTROS PRODUCTOS PLÁSTICOS</t>
  </si>
  <si>
    <t>A-02-02-01-003-007-01</t>
  </si>
  <si>
    <t>A-2-2-13-71-0</t>
  </si>
  <si>
    <t>VIDRIO Y PRODUCTOS DE VIDRIO</t>
  </si>
  <si>
    <t>A-02-02-01-003-007-02</t>
  </si>
  <si>
    <t>A-2-2-13-72-0</t>
  </si>
  <si>
    <t>ARTÍCULOS DE CERÁMICA NO ESTRUCTURAL</t>
  </si>
  <si>
    <t>A-02-02-01-003-007-03</t>
  </si>
  <si>
    <t>A-2-2-13-73-0</t>
  </si>
  <si>
    <t>PRODUCTOS REFRACTARIOS Y PRODUCTOS ESTRUCTURALES NO REFRACTARIOS DE ARCILLA</t>
  </si>
  <si>
    <t>A-02-02-01-003-007-04</t>
  </si>
  <si>
    <t>A-2-2-13-74-0</t>
  </si>
  <si>
    <t>YESO, CAL Y CEMENTO</t>
  </si>
  <si>
    <t>A-02-02-01-003-007-05</t>
  </si>
  <si>
    <t>A-2-2-13-75-0</t>
  </si>
  <si>
    <t>ARTÍCULOS DE CONCRETO, CEMENTO Y YESO</t>
  </si>
  <si>
    <t>A-02-02-01-003-007-06</t>
  </si>
  <si>
    <t>A-2-2-13-76-0</t>
  </si>
  <si>
    <t>PIEDRA DE CONSTRUCCIÓN O DE TALLA LABRADAS, Y SUS MANUFACTURAS (EXCEPTO SIN LABRAR, QUE SE CLASIFICAN EN EL GRUPO 151)</t>
  </si>
  <si>
    <t>A-02-02-01-003-007-09</t>
  </si>
  <si>
    <t>A-2-2-13-79-0</t>
  </si>
  <si>
    <t>OTROS PRODUCTOS MINERALES NO METÁLICOS N.C.P.</t>
  </si>
  <si>
    <t>A-02-2-01-003-008-01</t>
  </si>
  <si>
    <t>A-2-2-13-81-0</t>
  </si>
  <si>
    <t>A-02-2-01-003-008-03</t>
  </si>
  <si>
    <t>A-2-2-13-83-0</t>
  </si>
  <si>
    <t>A-02-2-01-003-008-04</t>
  </si>
  <si>
    <t>A-2-2-13-84-0</t>
  </si>
  <si>
    <t>A-02-02-01-003-008-05</t>
  </si>
  <si>
    <t>A-2-2-13-85-0</t>
  </si>
  <si>
    <t>JUEGOS Y JUGUETES</t>
  </si>
  <si>
    <t>A-02-02-01-003-008-06</t>
  </si>
  <si>
    <t>A-2-2-13-86-0</t>
  </si>
  <si>
    <t>TIOVIVOS (CARRUSELES), COLUMPIOS, CASETAS DE TIRO Y DEMÁS ATRACCIONES DE FERIA</t>
  </si>
  <si>
    <t>A-02-02-01-003-008-07</t>
  </si>
  <si>
    <t>A-2-2-13-87-0</t>
  </si>
  <si>
    <t>CONSTRUCCIONES PREFABRICADAS</t>
  </si>
  <si>
    <t>A-02-02-01-003-008-09</t>
  </si>
  <si>
    <t>A-2-2-13-89-0</t>
  </si>
  <si>
    <t>OTROS ARTÍCULOS MANUFACTURADOS N.C.P.</t>
  </si>
  <si>
    <t>A-02-02-01-004</t>
  </si>
  <si>
    <t>A-2-2-14-0-0</t>
  </si>
  <si>
    <t>PRODUCTOS METÁLICOS Y PAQUETES DE SOFTWARE</t>
  </si>
  <si>
    <t>A-02-02-01-004-002</t>
  </si>
  <si>
    <t>A-2-2-14-20-0</t>
  </si>
  <si>
    <t>PRODUCTOS METÁLICOS ELABORADOS (EXCEPTO MAQUINARIA Y EQUIPO)</t>
  </si>
  <si>
    <t>A-02-02-01-004-003-01</t>
  </si>
  <si>
    <t>A-2-2-14-31-0</t>
  </si>
  <si>
    <t>A-02-02-01-004-003-02</t>
  </si>
  <si>
    <t>A-2-2-14-32-0</t>
  </si>
  <si>
    <t>A-02-02-01-004-003-03</t>
  </si>
  <si>
    <t>A-2-2-14-33-0</t>
  </si>
  <si>
    <t>A-02-02-01-004-003-04</t>
  </si>
  <si>
    <t>A-2-2-14-34-0</t>
  </si>
  <si>
    <t>A-02-02-01-004-003-05</t>
  </si>
  <si>
    <t>A-2-2-14-35-0</t>
  </si>
  <si>
    <t>A-02-02-01-004-003-09</t>
  </si>
  <si>
    <t>A-2-2-14-39-0</t>
  </si>
  <si>
    <t>A-02-02-01-004-004-02</t>
  </si>
  <si>
    <t>A-2-2-14-42-0</t>
  </si>
  <si>
    <t>A-02-02-01-004-004-08</t>
  </si>
  <si>
    <t>A-2-2-14-48-0</t>
  </si>
  <si>
    <t>A-02-02-01-004-004-09</t>
  </si>
  <si>
    <t>A-2-2-14-49-0</t>
  </si>
  <si>
    <t>A-02-02-01-004-005-01</t>
  </si>
  <si>
    <t>A-2-2-14-51-0</t>
  </si>
  <si>
    <t>A-02-02-01-004-005-02</t>
  </si>
  <si>
    <t>A-2-2-14-52-0</t>
  </si>
  <si>
    <t>A-02-02-01-004-006-03</t>
  </si>
  <si>
    <t>A-2-2-14-63-0</t>
  </si>
  <si>
    <t>A-02-02-01-004-006-04</t>
  </si>
  <si>
    <t>A-2-2-14-64-0</t>
  </si>
  <si>
    <t>A-02-02-01-004-006-05</t>
  </si>
  <si>
    <t>A-2-2-14-65-0</t>
  </si>
  <si>
    <t>A-02-02-01-004-006-09</t>
  </si>
  <si>
    <t>A-2-2-14-69-0</t>
  </si>
  <si>
    <t>A-02-02-01-004-007-01</t>
  </si>
  <si>
    <t>A-2-2-14-71-0</t>
  </si>
  <si>
    <t>A-02-02-01-004-007-02</t>
  </si>
  <si>
    <t>A-2-2-14-72-0</t>
  </si>
  <si>
    <t>A-02-02-01-004-007-03</t>
  </si>
  <si>
    <t>A-2-2-14-73-0</t>
  </si>
  <si>
    <t>A-02-02-01-004-007-04</t>
  </si>
  <si>
    <t>A-2-2-14-74-0</t>
  </si>
  <si>
    <t>A-02-02-01-004-007-05</t>
  </si>
  <si>
    <t>A-2-2-14-75-0</t>
  </si>
  <si>
    <t>A-02-02-01-004-007-06</t>
  </si>
  <si>
    <t>A-2-2-14-76-0</t>
  </si>
  <si>
    <t>A-02-02-01-004-007-08</t>
  </si>
  <si>
    <t>A-2-2-14-78-0</t>
  </si>
  <si>
    <t xml:space="preserve">PAQUETES DE SOFTWARE </t>
  </si>
  <si>
    <t>A-02-02-01-004-007-09</t>
  </si>
  <si>
    <t>A-2-2-14-79-0</t>
  </si>
  <si>
    <t>A-02-02-01-004-008-03</t>
  </si>
  <si>
    <t>A-2-2-14-83-0</t>
  </si>
  <si>
    <t>A-02-02-01-004-008-04</t>
  </si>
  <si>
    <t>A-2-2-14-84-0</t>
  </si>
  <si>
    <t>A-02-02-01-004-009-01</t>
  </si>
  <si>
    <t>A-2-2-14-91-0</t>
  </si>
  <si>
    <t>A-02-02-01-004-009-09</t>
  </si>
  <si>
    <t>A-2-2-14-99-0</t>
  </si>
  <si>
    <t>A-02-02-02</t>
  </si>
  <si>
    <t>A-02-02-02-005</t>
  </si>
  <si>
    <t>A-2-2-15-0-0</t>
  </si>
  <si>
    <t>SERVICIOS DE LA CONSTRUCCIÓN</t>
  </si>
  <si>
    <t>A-02-02-02-005-004-01</t>
  </si>
  <si>
    <t>A-2-2-15-41-0</t>
  </si>
  <si>
    <t>SERVICIOS GENERALES DE CONSTRUCCIÓN DE EDIFICACIONES</t>
  </si>
  <si>
    <t>A-02-02-02-005-004-02</t>
  </si>
  <si>
    <t>A-2-2-15-42-0</t>
  </si>
  <si>
    <t>SERVICIOS GENERALES DE CONSTRUCCIÓN DE OBRAS DE INGENIERÍA CIVIL</t>
  </si>
  <si>
    <t>A-02-02-02-005-004-03</t>
  </si>
  <si>
    <t>A-2-2-15-43-0</t>
  </si>
  <si>
    <t>SERVICIOS DE PREPARACIÓN DEL TERRENO</t>
  </si>
  <si>
    <t>A-02-02-02-005-004-04</t>
  </si>
  <si>
    <t>A-2-2-15-44-0</t>
  </si>
  <si>
    <t>MONTAJE Y ERECCIÓN DE CONSTRUCCIONES PREFABRICADAS</t>
  </si>
  <si>
    <t>A-02-02-02-005-004-05</t>
  </si>
  <si>
    <t>A-2-2-15-45-0</t>
  </si>
  <si>
    <t xml:space="preserve">SERVICIOS ESPECIALES DE CONSTRUCCIÓN </t>
  </si>
  <si>
    <t>A-02-02-02-005-004-06</t>
  </si>
  <si>
    <t>A-2-2-15-46-0</t>
  </si>
  <si>
    <t>SERVICIOS DE INSTALACIONES</t>
  </si>
  <si>
    <t>A-02-02-02-005-004-07</t>
  </si>
  <si>
    <t>A-2-2-15-47-0</t>
  </si>
  <si>
    <t xml:space="preserve">SERVICIOS DE TERMINACIÓN Y ACABADOS DE EDIFICIOS </t>
  </si>
  <si>
    <t>A-02-02-02-006</t>
  </si>
  <si>
    <t>A-2-2-16-0-0</t>
  </si>
  <si>
    <t>SERVICIOS DE ALOJAMIENTO; SERVICIOS DE SUMINISTRO DE COMIDAS Y BEBIDAS; SERVICIOS DE TRANSPORTE; Y SERVICIOS DE DISTRIBUCIÓN DE ELECTRICIDAD, GAS Y AGUA</t>
  </si>
  <si>
    <t>A-02-02-02-006-003-01</t>
  </si>
  <si>
    <t>A-2-2-16-31-0</t>
  </si>
  <si>
    <t>SERVICIOS DE ALOJAMIENTO PARA ESTANCIAS CORTAS</t>
  </si>
  <si>
    <t>A-02-02-02-006-003-02</t>
  </si>
  <si>
    <t>A-2-2-16-32-0</t>
  </si>
  <si>
    <t>OTROS SERVICIOS DE ALOJAMIENTO</t>
  </si>
  <si>
    <t>A-02-02-02-006-003-03</t>
  </si>
  <si>
    <t>A-2-2-16-33-0</t>
  </si>
  <si>
    <t>SERVICIOS DE SUMINISTRO DE COMIDAS</t>
  </si>
  <si>
    <t>A-02-02-02-006-003-04</t>
  </si>
  <si>
    <t>A-2-2-16-34-0</t>
  </si>
  <si>
    <t>SERVICIOS DE SUMINISTRO DE BEBIDAS PARA SU CONSUMO DENTRO DEL ESTABLECIMIENTO</t>
  </si>
  <si>
    <t>A-02-02-02-006-004</t>
  </si>
  <si>
    <t>A-2-2-16-40-0</t>
  </si>
  <si>
    <t>SERVICIOS DE TRANSPORTE DE PASAJEROS</t>
  </si>
  <si>
    <t>A-02-02-02-006-005-01</t>
  </si>
  <si>
    <t>A-2-2-16-51-0</t>
  </si>
  <si>
    <t>SERVICIOS DE TRANSPORTE DE CARGA POR VÍA TERRESTRE</t>
  </si>
  <si>
    <t>A-02-02-02-006-005-02</t>
  </si>
  <si>
    <t>A-2-2-16-52-0</t>
  </si>
  <si>
    <t xml:space="preserve">SERVICIOS DE TRANSPORTE DE CARGA POR VÍA ACUÁTICA </t>
  </si>
  <si>
    <t>A-02-02-02-006-005-03</t>
  </si>
  <si>
    <t>A-2-2-16-53-0</t>
  </si>
  <si>
    <t>SERVICIOS DE TRANSPORTE DE CARGA POR VÍA AÉREA O ESPACIAL</t>
  </si>
  <si>
    <t>A-02-02-02-006-006</t>
  </si>
  <si>
    <t>A-2-2-16-60-0</t>
  </si>
  <si>
    <t>SERVICIOS DE ALQUILER DE VEHÍCULOS DE TRANSPORTE CON OPERARIO</t>
  </si>
  <si>
    <t>A-02-02-02-006-007-01</t>
  </si>
  <si>
    <t>A-2-2-16-71-0</t>
  </si>
  <si>
    <t>SERVICIOS DE MANIPULACIÓN DE CARGA</t>
  </si>
  <si>
    <t>A-02-02-02-006-007-02</t>
  </si>
  <si>
    <t>A-2-2-16-72-0</t>
  </si>
  <si>
    <t>SERVICIOS DE ALMACENAMIENTO Y DEPÓSITO</t>
  </si>
  <si>
    <t>A-02-02-02-006-007-09</t>
  </si>
  <si>
    <t>A-2-2-16-79-0</t>
  </si>
  <si>
    <t>OTROS SERVICIOS DE APOYO AL TRANSPORTE</t>
  </si>
  <si>
    <t>A-02-02-02-006-008</t>
  </si>
  <si>
    <t>A-2-2-16-80-0</t>
  </si>
  <si>
    <t>SERVICIOS POSTALES Y DE MENSAJERÍA</t>
  </si>
  <si>
    <t>A-02-02-02-006-009-01</t>
  </si>
  <si>
    <t>A-2-2-16-91-0</t>
  </si>
  <si>
    <t>SERVICIOS DE DISTRIBUCIÓN DE ELECTRICIDAD, Y SERVICIOS DE DISTRIBUCIÓN DE GAS (POR CUENTA PROPIA)</t>
  </si>
  <si>
    <t>A-02-02-02-006-009-02</t>
  </si>
  <si>
    <t>A-2-2-16-92-0</t>
  </si>
  <si>
    <t>SERVICIOS DE DISTRIBUCIÓN DE AGUA (POR CUENTA PROPIA)</t>
  </si>
  <si>
    <t>A-02-02-02-007</t>
  </si>
  <si>
    <t>A-2-2-17-0-0</t>
  </si>
  <si>
    <t>SERVICIOS FINANCIEROS Y SERVICIOS CONEXOS, SERVICIOS INMOBILIARIOS Y SERVICIOS DE LEASING</t>
  </si>
  <si>
    <t>A-02-02-02-007-001-01</t>
  </si>
  <si>
    <t>A-2-2-17-11-0</t>
  </si>
  <si>
    <t>SERVICIOS FINANCIEROS, EXCEPTO DE LA BANCA DE INVERSIÓN, SERVICIOS DE SEGUROS Y SERVICIOS DE PENSIONES</t>
  </si>
  <si>
    <t>A-02-02-02-007-001-02</t>
  </si>
  <si>
    <t>A-2-2-17-12-0</t>
  </si>
  <si>
    <t>SERVICIOS DE LA BANCA DE INVERSIÓN</t>
  </si>
  <si>
    <t>A-02-02-02-007-001-03</t>
  </si>
  <si>
    <t>A-2-2-17-13-0</t>
  </si>
  <si>
    <t>SERVICIOS DE SEGUROS Y PENSIONES (CON EXCLUSIÓN DE SERVICIOS DE REASEGURO), EXCEPTO LOS SERVICIOS DE SEGUROS SOCIALES</t>
  </si>
  <si>
    <t>A-02-02-02-007-001-06</t>
  </si>
  <si>
    <t>A-2-2-17-16-0</t>
  </si>
  <si>
    <t>SERVICIOS AUXILIARES DE SEGUROS, PENSIONES Y CESANTÍAS</t>
  </si>
  <si>
    <t>A-02-02-02-007-001-07</t>
  </si>
  <si>
    <t>A-2-2-17-17-0</t>
  </si>
  <si>
    <t>SERVICIOS DE MANTENIMIENTO DE ACTIVOS FINANCIEROS</t>
  </si>
  <si>
    <t>A-02-02-02-007-002-01</t>
  </si>
  <si>
    <t>A-2-2-17-21-0</t>
  </si>
  <si>
    <t>SERVICIOS INMOBILIARIOS RELATIVOS A BIENES RAÍCES PROPIOS O ARRENDADOS</t>
  </si>
  <si>
    <t>A-02-02-02-007-002-02</t>
  </si>
  <si>
    <t>A-2-2-17-22-0</t>
  </si>
  <si>
    <t>SERVICIOS INMOBILIARIOS A COMISIÓN O POR CONTRATO</t>
  </si>
  <si>
    <t>A-02-02-02-007-003-01</t>
  </si>
  <si>
    <t>A-2-2-17-31-0</t>
  </si>
  <si>
    <t>SERVICIOS DE ARRENDAMIENTO O ALQUILER DE MAQUINARIA Y EQUIPO SIN OPERARIO</t>
  </si>
  <si>
    <t>A-02-02-02-007-003-02</t>
  </si>
  <si>
    <t>A-2-2-17-32-0</t>
  </si>
  <si>
    <t>SERVICIOS DE ARRENDAMIENTO SIN OPCIÓN DE COMPRA DE OTROS BIENES</t>
  </si>
  <si>
    <t>A-02-02-02-007-003-03</t>
  </si>
  <si>
    <t>A-2-2-17-33-0</t>
  </si>
  <si>
    <t>DERECHOS DE USO DE PRODUCTOS DE PROPIEDAD INTELECTUAL Y OTROS PRODUCTOS SIMILARES</t>
  </si>
  <si>
    <t>A-02-02-02-008</t>
  </si>
  <si>
    <t>A-2-2-18-0-0</t>
  </si>
  <si>
    <t xml:space="preserve">SERVICIOS PRESTADOS A LAS EMPRESAS Y SERVICIOS DE PRODUCCIÓN </t>
  </si>
  <si>
    <t>A-02-02-02-008-001-01</t>
  </si>
  <si>
    <t>A-2-2-18-11-0</t>
  </si>
  <si>
    <t>SERVICIOS DE INVESTIGACIÓN Y DESARROLLO EXPERIMENTAL EN CIENCIAS NATURALES E INGENIERÍA</t>
  </si>
  <si>
    <t>A-02-02-02-008-001-02</t>
  </si>
  <si>
    <t>A-2-2-18-12-0</t>
  </si>
  <si>
    <t>SERVICIOS DE INVESTIGACIÓN Y DESARROLLO EXPERIMENTAL EN CIENCIAS SOCIALES Y HUMANIDADES</t>
  </si>
  <si>
    <t>A-02-02-02-008-001-03</t>
  </si>
  <si>
    <t>A-2-2-18-13-0</t>
  </si>
  <si>
    <t>SERVICIOS INTERDISCIPLINARIOS DE INVESTIGACIÓN Y DESARROLLO EXPERIMENTAL</t>
  </si>
  <si>
    <t>A-02-02-02-008-002-01</t>
  </si>
  <si>
    <t>A-2-2-18-21-0</t>
  </si>
  <si>
    <t>SERVICIOS JURÍDICOS</t>
  </si>
  <si>
    <t>A-02-02-02-008-002-02</t>
  </si>
  <si>
    <t>A-2-2-18-22-0</t>
  </si>
  <si>
    <t>SERVICIOS DE CONTABILIDAD, AUDITORÍA Y TENEDURÍA DE LIBROS</t>
  </si>
  <si>
    <t>A-02-02-02-008-002-03</t>
  </si>
  <si>
    <t>A-2-2-18-23-0</t>
  </si>
  <si>
    <t>SERVICIOS DE PREPARACIÓN Y ASESORAMIENTO TRIBUTARIO</t>
  </si>
  <si>
    <t>A-02-02-02-008-002-04</t>
  </si>
  <si>
    <t>A-2-2-18-24-0</t>
  </si>
  <si>
    <t>SERVICIOS RELACIONADOS CON CASOS DE INSOLVENCIA Y LIQUIDACIÓN</t>
  </si>
  <si>
    <t>A-02-02-02-008-003-01</t>
  </si>
  <si>
    <t>A-2-2-18-31-0</t>
  </si>
  <si>
    <t>SERVICIOS DE CONSULTORÍA EN ADMINISTRACIÓN Y SERVICIOS DE GESTIÓN; SERVICIOS DE TECNOLOGÍA DE LA INFORMACIÓN</t>
  </si>
  <si>
    <t>A-02-02-02-008-003-02</t>
  </si>
  <si>
    <t>A-2-2-18-32-0</t>
  </si>
  <si>
    <t xml:space="preserve">SERVICIOS DE ARQUITECTURA, SERVICIOS DE PLANEACIÓN URBANA Y ORDENACIÓN DEL TERRITORIO; SERVICIOS DE ARQUITECTURA PAISAJISTA </t>
  </si>
  <si>
    <t>A-02-02-02-008-003-03</t>
  </si>
  <si>
    <t>A-2-2-18-33-0</t>
  </si>
  <si>
    <t xml:space="preserve">SERVICIOS DE INGENIERÍA </t>
  </si>
  <si>
    <t>A-02-02-02-008-003-04</t>
  </si>
  <si>
    <t>A-2-2-18-34-0</t>
  </si>
  <si>
    <t xml:space="preserve">SERVICIOS CIENTÍFICOS Y OTROS SERVICIOS TÉCNICOS </t>
  </si>
  <si>
    <t>A-02-02-02-008-003-06</t>
  </si>
  <si>
    <t>A-2-2-18-36-0</t>
  </si>
  <si>
    <t>SERVICIOS DE PUBLICIDAD Y EL SUMINISTRO DE ESPACIO O TIEMPO PUBLICITARIOS</t>
  </si>
  <si>
    <t>A-02-02-02-008-003-07</t>
  </si>
  <si>
    <t>A-2-2-18-37-0</t>
  </si>
  <si>
    <t>SERVICIOS DE INVESTIGACIÓN DE MERCADOS Y DE ENCUESTAS DE OPINIÓN PÚBLICA</t>
  </si>
  <si>
    <t>A-02-02-02-008-003-08</t>
  </si>
  <si>
    <t>A-2-2-18-38-0</t>
  </si>
  <si>
    <t>SERVICIOS FOTOGRÁFICOS Y SERVICIOS DE REVELADO FOTOGRÁFICO</t>
  </si>
  <si>
    <t>A-02-02-02-008-003-09</t>
  </si>
  <si>
    <t>A-2-2-18-39-0</t>
  </si>
  <si>
    <t>OTROS SERVICIOS PROFESIONALES Y TÉCNICOS N.C.P.</t>
  </si>
  <si>
    <t>A-02-02-02-008-004-01</t>
  </si>
  <si>
    <t>A-2-2-18-41-0</t>
  </si>
  <si>
    <t>SERVICIOS DE TELEFONÍA Y OTRAS TELECOMUNICACIONES</t>
  </si>
  <si>
    <t>A-02-02-02-008-004-02</t>
  </si>
  <si>
    <t>A-2-2-18-42-0</t>
  </si>
  <si>
    <t>SERVICIOS DE TELECOMUNICACIONES A TRAVÉS DE INTERNET</t>
  </si>
  <si>
    <t>A-02-02-02-008-004-03</t>
  </si>
  <si>
    <t>A-2-2-18-43-0</t>
  </si>
  <si>
    <t>SERVICIOS DE CONTENIDOS EN LÍNEA (ON-LINE)</t>
  </si>
  <si>
    <t>A-02-02-02-008-004-04</t>
  </si>
  <si>
    <t>A-2-2-18-44-0</t>
  </si>
  <si>
    <t>SERVICIOS DE AGENCIAS DE NOTICIAS</t>
  </si>
  <si>
    <t>A-02-02-02-008-004-05</t>
  </si>
  <si>
    <t>A-2-2-18-45-0</t>
  </si>
  <si>
    <t>SERVICIOS DE BIBLIOTECAS Y ARCHIVOS</t>
  </si>
  <si>
    <t>A-02-02-02-008-004-06</t>
  </si>
  <si>
    <t>A-2-2-18-46-0</t>
  </si>
  <si>
    <t>SERVICIOS DE PROGRAMACIÓN, DISTRIBUCIÓN Y TRANSMISIÓN DE PROGRAMAS</t>
  </si>
  <si>
    <t>A-02-02-02-008-005-01</t>
  </si>
  <si>
    <t>A-2-2-18-51-0</t>
  </si>
  <si>
    <t>SERVICIOS DE EMPLEO</t>
  </si>
  <si>
    <t>A-02-02-02-008-005-02</t>
  </si>
  <si>
    <t>A-2-2-18-52-0</t>
  </si>
  <si>
    <t>SERVICIOS DE INVESTIGACIÓN Y SEGURIDAD</t>
  </si>
  <si>
    <t>A-02-02-02-008-005-03</t>
  </si>
  <si>
    <t>A-2-2-18-53-0</t>
  </si>
  <si>
    <t>SERVICIOS DE LIMPIEZA</t>
  </si>
  <si>
    <t>A-02-02-02-008-005-04</t>
  </si>
  <si>
    <t>A-2-2-18-54-0</t>
  </si>
  <si>
    <t>SERVICIOS DE EMPAQUE</t>
  </si>
  <si>
    <t>A-02-02-02-008-005-05</t>
  </si>
  <si>
    <t>A-2-2-18-55-0</t>
  </si>
  <si>
    <t>SERVICIOS DE ORGANIZACIÓN DE VIAJES, OPERADORES TURÍSTICOS Y SERVICIOS CONEXOS</t>
  </si>
  <si>
    <t>A-02-02-02-008-005-09</t>
  </si>
  <si>
    <t>A-2-2-18-59-0</t>
  </si>
  <si>
    <t>OTROS SERVICIOS AUXILIARES</t>
  </si>
  <si>
    <t>A-02-02-02-008-007-01</t>
  </si>
  <si>
    <t>A-2-2-18-71-0</t>
  </si>
  <si>
    <t>SERVICIOS DE MANTENIMIENTO Y REPARACIÓN DE PRODUCTOS METÁLICOS ELABORADOS, MAQUINARIA Y EQUIPO</t>
  </si>
  <si>
    <t>A-02-02-02-008-007-02</t>
  </si>
  <si>
    <t>A-2-2-18-72-0</t>
  </si>
  <si>
    <t>SERVICIOS DE REPARACIÓN DE OTROS BIENES</t>
  </si>
  <si>
    <t>A-02-02-02-008-007-03</t>
  </si>
  <si>
    <t>A-2-2-18-73-0</t>
  </si>
  <si>
    <t>SERVICIOS DE INSTALACIÓN (DISTINTOS DE LOS SERVICIOS DE CONSTRUCCIÓN)</t>
  </si>
  <si>
    <t>A-02-02-02-008-008-09</t>
  </si>
  <si>
    <t>A-2-2-18-89-0</t>
  </si>
  <si>
    <t>OTROS SERVICIOS DE FABRICACIÓN</t>
  </si>
  <si>
    <t>A-02-02-02-008-009-01</t>
  </si>
  <si>
    <t>A-2-2-18-91-0</t>
  </si>
  <si>
    <t xml:space="preserve">SERVICIOS DE EDICIÓN, IMPRESIÓN Y REPRODUCCIÓN </t>
  </si>
  <si>
    <t>A-02-02-02-008-009-02</t>
  </si>
  <si>
    <t>A-2-2-18-92-0</t>
  </si>
  <si>
    <t>SERVICIOS DE MOLDEADO, ESTAMPADO, EXTRUSIÓN Y FABRICACIÓN DE PRODUCTOS SIMILARES DE PLÁSTICO</t>
  </si>
  <si>
    <t>A-02-02-02-008-009-03</t>
  </si>
  <si>
    <t>A-2-2-18-93-0</t>
  </si>
  <si>
    <t>SERVICIOS DE FUNDICIÓN, FORJA, ESTAMPADO Y FABRICACIÓN DE PRODUCTOS SIMILARES DE METALES</t>
  </si>
  <si>
    <t>A-02-02-02-008-009-04</t>
  </si>
  <si>
    <t>A-2-2-18-94-0</t>
  </si>
  <si>
    <t>SERVICIOS DE RECUPERACIÓN DE MATERIALES, A COMISIÓN O POR CONTRATO</t>
  </si>
  <si>
    <t>A-02-02-02-009</t>
  </si>
  <si>
    <t>A-2-2-19-0-0</t>
  </si>
  <si>
    <t>SERVICIOS PARA LA COMUNIDAD, SOCIALES Y PERSONALES</t>
  </si>
  <si>
    <t>A-02-02-02-009-002-09</t>
  </si>
  <si>
    <t>A-2-2-19-29-0</t>
  </si>
  <si>
    <t>OTROS TIPOS DE EDUCACIÓN Y SERVICIOS DE APOYO EDUCATIVO</t>
  </si>
  <si>
    <t>A-02-02-02-009-004-01</t>
  </si>
  <si>
    <t>A-2-2-19-41-0</t>
  </si>
  <si>
    <t>SERVICIOS DE ALCANTARILLADO, SERVICIOS DE LIMPIEZA, TRATAMIENTO DE AGUAS RESIDUALES Y TANQUES SÉPTICOS</t>
  </si>
  <si>
    <t>A-02-02-02-009-004-02</t>
  </si>
  <si>
    <t>A-2-2-19-42-0</t>
  </si>
  <si>
    <t>SERVICIOS DE RECOLECCIÓN DE DESECHOS</t>
  </si>
  <si>
    <t>A-02-02-02-009-004-03</t>
  </si>
  <si>
    <t>A-2-2-19-43-0</t>
  </si>
  <si>
    <t>SERVICIOS DE TRATAMIENTO Y DISPOSICIÓN DE DESECHOS</t>
  </si>
  <si>
    <t>A-02-02-02-009-004-04</t>
  </si>
  <si>
    <t>A-2-2-19-44-0</t>
  </si>
  <si>
    <t>SERVICIOS DE DESCONTAMINACIÓN</t>
  </si>
  <si>
    <t>A-02-02-02-009-004-05</t>
  </si>
  <si>
    <t>A-2-2-19-45-0</t>
  </si>
  <si>
    <t>SERVICIOS DE SANEAMIENTO Y SIMILARES</t>
  </si>
  <si>
    <t>A-02-02-02-009-004-09</t>
  </si>
  <si>
    <t>A-2-2-19-49-0</t>
  </si>
  <si>
    <t>OTROS SERVICIOS DE PROTECCIÓN DEL MEDIO AMBIENTE N.C.P.</t>
  </si>
  <si>
    <t>A-02-02-02-009-006-01</t>
  </si>
  <si>
    <t>A-2-2-19-61-0</t>
  </si>
  <si>
    <t xml:space="preserve">SERVICIOS AUDIOVISUALES Y SERVICIOS CONEXOS </t>
  </si>
  <si>
    <t>A-02-02-02-009-006-02</t>
  </si>
  <si>
    <t>A-2-2-19-62-0</t>
  </si>
  <si>
    <t>SERVICIOS DE PROMOCIÓN Y PRESENTACIÓN DE ARTES ESCÉNICAS Y EVENTOS DE ENTRETENIMIENTO EN VIVO</t>
  </si>
  <si>
    <t>A-02-02-02-009-006-03</t>
  </si>
  <si>
    <t>A-2-2-19-63-0</t>
  </si>
  <si>
    <t>SERVICIOS RELACIONADOS CON ACTORES Y OTROS ARTISTAS</t>
  </si>
  <si>
    <t>A-02-02-02-009-006-04</t>
  </si>
  <si>
    <t>A-2-2-19-64-0</t>
  </si>
  <si>
    <t>SERVICIOS DE PRESERVACIÓN Y MUSEOS</t>
  </si>
  <si>
    <t>A-02-02-02-009-006-05</t>
  </si>
  <si>
    <t>A-2-2-19-65-0</t>
  </si>
  <si>
    <t>SERVICIOS DEPORTIVOS Y DEPORTES RECREATIVOS</t>
  </si>
  <si>
    <t>A-02-02-02-009-006-09</t>
  </si>
  <si>
    <t>A-2-2-19-69-0</t>
  </si>
  <si>
    <t>OTROS SERVICIOS DE ESPARCIMIENTO Y DIVERSIÓN</t>
  </si>
  <si>
    <t>A-02-02-02-009-007-01</t>
  </si>
  <si>
    <t>A-2-2-19-71-0</t>
  </si>
  <si>
    <t>SERVICIOS DE LAVADO, LIMPIEZA Y TEÑIDO</t>
  </si>
  <si>
    <t>A-02-02-02-009-007-02</t>
  </si>
  <si>
    <t>A-2-2-19-72-0</t>
  </si>
  <si>
    <t>SERVICIOS DE TRATAMIENTOS DE BELLEZA Y DE BIENESTAR FÍSICO</t>
  </si>
  <si>
    <t>A-02-02-02-009-007-09</t>
  </si>
  <si>
    <t>A-2-2-19-79-0</t>
  </si>
  <si>
    <t>OTROS SERVICIOS DIVERSOS N.C.P.</t>
  </si>
  <si>
    <t>A-02-02-02-010</t>
  </si>
  <si>
    <t>A-2-2-2-0-0</t>
  </si>
  <si>
    <t>VIÁTICOS DE LOS FUNCIONARIOS EN COMISIÓN</t>
  </si>
  <si>
    <t>A-03</t>
  </si>
  <si>
    <t>A-3-0-0-0-0</t>
  </si>
  <si>
    <t>TRANSFERENCIAS CORRIENTES</t>
  </si>
  <si>
    <t>A-03-04</t>
  </si>
  <si>
    <t>A-3-4-0-0-0</t>
  </si>
  <si>
    <t xml:space="preserve">PRESTACIONES SOCIALES </t>
  </si>
  <si>
    <t>A-03-04-02</t>
  </si>
  <si>
    <t>A-3-4-2-0-0</t>
  </si>
  <si>
    <t xml:space="preserve">PRESTACIONES SOCIALES RELACIONADAS CON EL EMPLEO </t>
  </si>
  <si>
    <t>A-03-04-02-001-002</t>
  </si>
  <si>
    <t>A-3-4-2-1-0</t>
  </si>
  <si>
    <t xml:space="preserve">MESADAS PENSIONALES </t>
  </si>
  <si>
    <t>A-03-04-02-014</t>
  </si>
  <si>
    <t>A-3-4-2-4-0</t>
  </si>
  <si>
    <t xml:space="preserve">AUXILIO FUNERARIO </t>
  </si>
  <si>
    <t>A-03-10</t>
  </si>
  <si>
    <t>A-3-10-0-0-0</t>
  </si>
  <si>
    <t xml:space="preserve">SENTENCIAS Y CONCILIACIONES </t>
  </si>
  <si>
    <t>A-03-10-01-001</t>
  </si>
  <si>
    <t>A-3-10-1-0-0</t>
  </si>
  <si>
    <t xml:space="preserve">SENTENCIAS </t>
  </si>
  <si>
    <t>A-03-10-01-002</t>
  </si>
  <si>
    <t>A-3-10-2-0-0</t>
  </si>
  <si>
    <t>CONCILIACIONES</t>
  </si>
  <si>
    <t>A-03-10-01-003</t>
  </si>
  <si>
    <t>A-3-10-3-0-0</t>
  </si>
  <si>
    <t>LAUDOS ARBITRALES</t>
  </si>
  <si>
    <t>A-08</t>
  </si>
  <si>
    <t>A-11-0-0-0-0</t>
  </si>
  <si>
    <t>GASTOS POR TRIBUTOS , MULTAS, SANCIONES E INTERESES DE MORA</t>
  </si>
  <si>
    <t>A-08-01</t>
  </si>
  <si>
    <t>A-11-1-0-0-0</t>
  </si>
  <si>
    <t xml:space="preserve">IMPUESTOS </t>
  </si>
  <si>
    <t>A-08-01-01</t>
  </si>
  <si>
    <t>A-11-1-1-0-0</t>
  </si>
  <si>
    <t xml:space="preserve">IMPUESTOS NACIONALES </t>
  </si>
  <si>
    <t>A-08-01-01-003</t>
  </si>
  <si>
    <t>A-11-1-1-1-0</t>
  </si>
  <si>
    <t>IMPUESTOS SOBRE LA RENTA Y COMPLEMENTARIOS</t>
  </si>
  <si>
    <t>A-08-01-01-002</t>
  </si>
  <si>
    <t>A-11-1-1-2-0</t>
  </si>
  <si>
    <t>IMPUESTO SOBRE LA RENTA PARA LA EQUIDAD CREE</t>
  </si>
  <si>
    <t>A-08-01-01-004</t>
  </si>
  <si>
    <t>A-11-1-1-8-0</t>
  </si>
  <si>
    <t>IMPUESTO A LA RIQUEZA</t>
  </si>
  <si>
    <t>A-08-01-02</t>
  </si>
  <si>
    <t>A-11-1-2-0-0</t>
  </si>
  <si>
    <t xml:space="preserve">IMPUESTOS TERRITORIALES </t>
  </si>
  <si>
    <t>A-08-01-02-001</t>
  </si>
  <si>
    <t>A-11-1-2-1-0</t>
  </si>
  <si>
    <t>IMPUESTO PREDIAL Y SOBRETASA AMBIENTAL</t>
  </si>
  <si>
    <t>A-08-01-02-002</t>
  </si>
  <si>
    <t>A-11-1-2-2-0</t>
  </si>
  <si>
    <t>IMPUESTO DE DELINEACIÓN URBANA</t>
  </si>
  <si>
    <t>A-08-01-02-003</t>
  </si>
  <si>
    <t>A-11-1-2-3-0</t>
  </si>
  <si>
    <t>IMPUESTO DE INDUSTRIA Y COMERCIO</t>
  </si>
  <si>
    <t>A-08-01-02-005</t>
  </si>
  <si>
    <t>A-11-1-2-5-0</t>
  </si>
  <si>
    <t>IMPUESTO DE REGISTRO</t>
  </si>
  <si>
    <t>A-08-01-02-006</t>
  </si>
  <si>
    <t>A-11-1-2-6-0</t>
  </si>
  <si>
    <t>IMPUESTO SOBRE VEHÍCULOS AUTOMOTORES</t>
  </si>
  <si>
    <t>A-08-03</t>
  </si>
  <si>
    <t>A-11-3-0-0-0</t>
  </si>
  <si>
    <t xml:space="preserve">TASAS Y DERECHOS ADMINISTRATIVOS </t>
  </si>
  <si>
    <t>A-08-04</t>
  </si>
  <si>
    <t>A-11-4-0-0-0</t>
  </si>
  <si>
    <t>CONTRIBUCIONES</t>
  </si>
  <si>
    <t>A-08-04-01</t>
  </si>
  <si>
    <t>A-11-4-1-0-0</t>
  </si>
  <si>
    <t>CUOTA DE FISCALIZACIÓN Y AUDITAJE</t>
  </si>
  <si>
    <t>A-08-05</t>
  </si>
  <si>
    <t>A-11-5-0-0-0</t>
  </si>
  <si>
    <t>MULTAS, SANCIONES E INTERESES DE MORA</t>
  </si>
  <si>
    <t>A-08-05-01</t>
  </si>
  <si>
    <t>A-11-5-1-0-0</t>
  </si>
  <si>
    <t xml:space="preserve">MULTAS Y SANCIONES </t>
  </si>
  <si>
    <t>A-08-05-02</t>
  </si>
  <si>
    <t>A-11-5-2-0-0</t>
  </si>
  <si>
    <t>INTERESES DE MORA</t>
  </si>
  <si>
    <t>A-05</t>
  </si>
  <si>
    <t>B-5-0-0-0-0</t>
  </si>
  <si>
    <t xml:space="preserve">GASTOS DE COMERCIALIZACIÓN Y PRODUCCIÓN </t>
  </si>
  <si>
    <t>A-05-01</t>
  </si>
  <si>
    <t>A-05-01-01-001</t>
  </si>
  <si>
    <t>B-5-1-11-0-0</t>
  </si>
  <si>
    <t>A-05-01-01-001-006-03</t>
  </si>
  <si>
    <t>B-5-1-11-63-0</t>
  </si>
  <si>
    <t>A-05-01-01-002</t>
  </si>
  <si>
    <t>B-5-1-12-0-0</t>
  </si>
  <si>
    <t>A-05-01-01-002-001-01</t>
  </si>
  <si>
    <t>B-5-1-12-11-0</t>
  </si>
  <si>
    <t>A-05-01-01-002-001-02</t>
  </si>
  <si>
    <t>B-5-1-12-12-0</t>
  </si>
  <si>
    <t>A-05-01-01-002-001-03</t>
  </si>
  <si>
    <t>B-5-1-12-13-0</t>
  </si>
  <si>
    <t>A-05-01-01-002-001-04</t>
  </si>
  <si>
    <t>B-5-1-12-14-0</t>
  </si>
  <si>
    <t>A-05-01-01-002-001-05</t>
  </si>
  <si>
    <t>B-5-1-12-15-0</t>
  </si>
  <si>
    <t>A-05-01-01-002-001-07</t>
  </si>
  <si>
    <t>B-5-1-12-17-0</t>
  </si>
  <si>
    <t>A-05-01-01-002-002</t>
  </si>
  <si>
    <t>B-5-1-12-20-0</t>
  </si>
  <si>
    <t>A-05-01-01-002-003-01</t>
  </si>
  <si>
    <t>B-5-1-12-31-0</t>
  </si>
  <si>
    <t>A-05-01-01-002-003-02</t>
  </si>
  <si>
    <t>B-5-1-12-32-0</t>
  </si>
  <si>
    <t>A-05-01-01-002-003-03</t>
  </si>
  <si>
    <t>B-5-1-12-33-0</t>
  </si>
  <si>
    <t>A-05-01-01-002-003-04</t>
  </si>
  <si>
    <t>B-5-1-12-34-0</t>
  </si>
  <si>
    <t>A-05-01-01-002-003-05</t>
  </si>
  <si>
    <t>B-5-1-12-35-0</t>
  </si>
  <si>
    <t>A-05-01-01-002-003-06</t>
  </si>
  <si>
    <t>B-5-1-12-36-0</t>
  </si>
  <si>
    <t>A-05-01-01-002-003-07</t>
  </si>
  <si>
    <t>B-5-1-12-37-0</t>
  </si>
  <si>
    <t>A-05-01-01-002-003-08</t>
  </si>
  <si>
    <t>B-5-1-12-38-0</t>
  </si>
  <si>
    <t>A-05-01-01-002-003-09</t>
  </si>
  <si>
    <t>B-5-1-12-39-0</t>
  </si>
  <si>
    <t>A-05-01-01-002-004-01</t>
  </si>
  <si>
    <t>B-5-1-12-41-0</t>
  </si>
  <si>
    <t>A-05-01-01-002-004-02</t>
  </si>
  <si>
    <t>B-5-1-12-42-0</t>
  </si>
  <si>
    <t>A-05-01-01-002-004-03</t>
  </si>
  <si>
    <t>B-5-1-12-43-0</t>
  </si>
  <si>
    <t>A-05-01-01-002-004-04</t>
  </si>
  <si>
    <t>B-5-1-12-44-0</t>
  </si>
  <si>
    <t>A-05-01-01-002-006</t>
  </si>
  <si>
    <t>B-5-1-12-60-0</t>
  </si>
  <si>
    <t>A-05-01-01-002-007</t>
  </si>
  <si>
    <t>B-5-1-12-71-0</t>
  </si>
  <si>
    <t>ARTÍCULOS CONFECCIONADOS CON TEXTILES</t>
  </si>
  <si>
    <t>B-5-1-12-72-0</t>
  </si>
  <si>
    <t>ALFOMBRAS Y OTROS RECUBRIMIENTOS PARA PISOS, DE MATERIALES TEXTILES</t>
  </si>
  <si>
    <t>B-5-1-12-73-0</t>
  </si>
  <si>
    <t>BRAMANTES, CORDELES, CUERDAS, CORDAJES Y ARTÍCULOS SIMILARES (INCLUYE REDES)</t>
  </si>
  <si>
    <t>A-05-01-01-002-009</t>
  </si>
  <si>
    <t>B-5-1-12-19-0</t>
  </si>
  <si>
    <t>ARTÍCULOS TEXTILES N.C.P</t>
  </si>
  <si>
    <t>A-05-01-01-002-008-01</t>
  </si>
  <si>
    <t>B-5-1-12-81-0</t>
  </si>
  <si>
    <t>TEJIDOS DE PUNTO O GANCHILLO</t>
  </si>
  <si>
    <t>A-05-01-01-002-008-02</t>
  </si>
  <si>
    <t>B-5-1-12-82-0</t>
  </si>
  <si>
    <t>PRENDAS DE VESTIR (EXCEPTO PRENDAS DE PIEL)</t>
  </si>
  <si>
    <t>A-05-01-01-002-008-03</t>
  </si>
  <si>
    <t>B-5-1-12-83-0</t>
  </si>
  <si>
    <t>PIELES FINAS CURTIDAS O ADOBADAS Y PIELES ARTIFICIALES; ARTÍCULOS SIMILARES (EXCEPTO SOMBREROS Y DEMÁS TOCADOS)</t>
  </si>
  <si>
    <t>A-05-01-01-002-009-02</t>
  </si>
  <si>
    <t>B-2-2-12-92-0</t>
  </si>
  <si>
    <t>MALETAS, BOLSOS DE MANO Y ARTÍCULOS SIMILARES; ARTÍCULOS DE TALABARTERÍA Y GUARNICIONERÍA, OTROS ARTÍCULOS DE CUERO</t>
  </si>
  <si>
    <t>A-05-01-01-002-009-03</t>
  </si>
  <si>
    <t>B-2-2-12-93-0</t>
  </si>
  <si>
    <t>CALZADO CON SUELA Y PARTE SUPERIOR ELABORADOS DE CAUCHO O PLÁSTICO, O CON LA PARTE SUPERIOR DE CUERO O MATERIALES TEXTILES, DIFERENTES DE ZAPATOS DEPORTIVOS, CALZADO QUE INCORPORA PUNTERA PROTECTORA DE METAL Y CALZADO ESPECIAL MISCELÁNEO</t>
  </si>
  <si>
    <t>A-05-01-01-003</t>
  </si>
  <si>
    <t>B-5-1-13-0-0</t>
  </si>
  <si>
    <t>A-05-01-01-003-002-01</t>
  </si>
  <si>
    <t>B-5-1-13-21-0</t>
  </si>
  <si>
    <t>A-05-01-01-003-002-02</t>
  </si>
  <si>
    <t>B-5-1-13-22-0</t>
  </si>
  <si>
    <t>A-05-01-01-003-002-03</t>
  </si>
  <si>
    <t>B-5-1-13-23-0</t>
  </si>
  <si>
    <t>A-05-01-01-003-002-04</t>
  </si>
  <si>
    <t>B-5-1-13-24-0</t>
  </si>
  <si>
    <t>A-05-01-01-003-002-05</t>
  </si>
  <si>
    <t>B-5-1-13-25-0</t>
  </si>
  <si>
    <t>A-05-01-01-003-002-06</t>
  </si>
  <si>
    <t>B-5-1-13-26-0</t>
  </si>
  <si>
    <t>A-05-01-01-003-002-07</t>
  </si>
  <si>
    <t>B-5-1-13-27-0</t>
  </si>
  <si>
    <t>A-05-01-01-003-002-08</t>
  </si>
  <si>
    <t>B-5-1-13-28-0</t>
  </si>
  <si>
    <t>TIPOS DE IMPRENTA, PLANCHAS O CILINDROS, PREPARADOS PARA LAS ARTES GRÁFICAS, PIEDRAS LITOGRÁFICAS IMPRESAS U OTROS ELEMENTOS DE IMPRESIÓN</t>
  </si>
  <si>
    <t>A-05-01-01-003-003-01</t>
  </si>
  <si>
    <t>B-5-1-13-31-0</t>
  </si>
  <si>
    <t>A-05-01-01-003-003-02</t>
  </si>
  <si>
    <t>B-5-1-13-32-0</t>
  </si>
  <si>
    <t>A-05-01-01-003-003-03</t>
  </si>
  <si>
    <t>B-5-1-13-33-0</t>
  </si>
  <si>
    <t>A-05-01-01-003-003-04</t>
  </si>
  <si>
    <t>B-5-1-13-34-0</t>
  </si>
  <si>
    <t>A-05-01-01-003-003-05</t>
  </si>
  <si>
    <t>B-5-1-13-35-0</t>
  </si>
  <si>
    <t>A-05-01-01-003-004-01</t>
  </si>
  <si>
    <t>B-5-1-13-41-0</t>
  </si>
  <si>
    <t>A-05-01-01-003-004-02</t>
  </si>
  <si>
    <t>B-5-1-13-42-0</t>
  </si>
  <si>
    <t>A-05-01-01-003-004-03</t>
  </si>
  <si>
    <t>B-5-1-13-43-0</t>
  </si>
  <si>
    <t>A-05-01-01-003-004-04</t>
  </si>
  <si>
    <t>B-5-1-13-44-0</t>
  </si>
  <si>
    <t>A-05-01-01-003-004-05</t>
  </si>
  <si>
    <t>B-5-1-13-45-0</t>
  </si>
  <si>
    <t>A-05-01-01-003-004-06</t>
  </si>
  <si>
    <t>B-5-1-13-46-0</t>
  </si>
  <si>
    <t>A-05-01-01-003-004-07</t>
  </si>
  <si>
    <t>B-5-1-13-47-0</t>
  </si>
  <si>
    <t>A-05-01-01-003-004-08</t>
  </si>
  <si>
    <t>B-5-1-13-48-0</t>
  </si>
  <si>
    <t>CAUCHO SINTÉTICO Y FACTICIO DERIVADO DEL PETRÓLEO, MEZCLAS DE ESTOS CAUCHOS CON CAUCHO NATURAL Y GOMAS NATURALES SIMILARES, EN FORMAS PRIMARIAS O EN PLANCHAS, HOJAS O TIRAS</t>
  </si>
  <si>
    <t>A-05-01-01-003-005-01</t>
  </si>
  <si>
    <t>B-5-1-13-51-0</t>
  </si>
  <si>
    <t>A-05-01-01-003-005-02</t>
  </si>
  <si>
    <t>B-5-1-13-52-0</t>
  </si>
  <si>
    <t>A-05-01-01-003-005-03</t>
  </si>
  <si>
    <t>B-5-1-13-53-0</t>
  </si>
  <si>
    <t>A-05-01-01-003-005-04</t>
  </si>
  <si>
    <t>B-5-1-13-54-0</t>
  </si>
  <si>
    <t>A-05-01-01-003-005-05</t>
  </si>
  <si>
    <t>B-5-1-13-55-0</t>
  </si>
  <si>
    <t>A-05-01-01-003-006-01</t>
  </si>
  <si>
    <t>B-5-1-13-61-0</t>
  </si>
  <si>
    <t>A-05-01-01-003-006-02</t>
  </si>
  <si>
    <t>B-5-1-13-62-0</t>
  </si>
  <si>
    <t>A-05-01-01-003-006-03</t>
  </si>
  <si>
    <t>B-5-1-13-63-0</t>
  </si>
  <si>
    <t>A-05-01-01-003-006-04</t>
  </si>
  <si>
    <t>B-5-1-13-64-0</t>
  </si>
  <si>
    <t>A-05-01-01-003-006-09</t>
  </si>
  <si>
    <t>B-5-1-13-69-0</t>
  </si>
  <si>
    <t>A-05-01-01-003-007-01</t>
  </si>
  <si>
    <t>B-5-1-13-71-0</t>
  </si>
  <si>
    <t>A-05-01-01-003-007-02</t>
  </si>
  <si>
    <t>B-5-1-13-72-0</t>
  </si>
  <si>
    <t>A-05-01-01-003-007-03</t>
  </si>
  <si>
    <t>B-5-1-13-73-0</t>
  </si>
  <si>
    <t>A-05-01-01-003-007-04</t>
  </si>
  <si>
    <t>B-5-1-13-74-0</t>
  </si>
  <si>
    <t>A-05-01-01-003-007-05</t>
  </si>
  <si>
    <t>B-5-1-13-75-0</t>
  </si>
  <si>
    <t>A-05-01-01-003-007-06</t>
  </si>
  <si>
    <t>B-5-1-13-76-0</t>
  </si>
  <si>
    <t>A-05-01-01-003-007-09</t>
  </si>
  <si>
    <t>B-5-1-13-79-0</t>
  </si>
  <si>
    <t>A-05-01-01-003-008-01</t>
  </si>
  <si>
    <t>B-5-1-13-81-0</t>
  </si>
  <si>
    <t>A-05-01-01-003-008-03</t>
  </si>
  <si>
    <t>B-5-1-13-83-0</t>
  </si>
  <si>
    <t>A-05-01-01-003-008-04</t>
  </si>
  <si>
    <t>B-5-1-13-84-0</t>
  </si>
  <si>
    <t>A-05-01-01-003-008-05</t>
  </si>
  <si>
    <t>B-5-1-13-85-0</t>
  </si>
  <si>
    <t>A-05-01-01-003-008-06</t>
  </si>
  <si>
    <t>B-5-1-13-86-0</t>
  </si>
  <si>
    <t>A-05-01-01-003-008-07</t>
  </si>
  <si>
    <t>B-5-1-13-87-0</t>
  </si>
  <si>
    <t>A-05-01-01-003-008-09</t>
  </si>
  <si>
    <t>B-5-1-13-89-0</t>
  </si>
  <si>
    <t>A-05-01-01-004</t>
  </si>
  <si>
    <t>B-5-1-14-0-0</t>
  </si>
  <si>
    <t>A-05-01-01-004-002</t>
  </si>
  <si>
    <t>B-5-1-14-20-0</t>
  </si>
  <si>
    <t>A-05-01-01-004-004-02</t>
  </si>
  <si>
    <t>B-5-1-14-42-0</t>
  </si>
  <si>
    <t>A-05-01-01-004-004-03</t>
  </si>
  <si>
    <t>B-5-1-14-43-0</t>
  </si>
  <si>
    <t>A-05-01-01-004-004-05</t>
  </si>
  <si>
    <t>B-5-1-14-45-0</t>
  </si>
  <si>
    <t>MAQUINARIA PARA LA ELABORACIÓN DE ALIMENTOS, BEBIDAS Y TABACO, Y SUS PARTES Y PIEZAS</t>
  </si>
  <si>
    <t>A-05-01-01-004-004-06</t>
  </si>
  <si>
    <t>B-5-1-14-46-0</t>
  </si>
  <si>
    <t>A-05-01-01-004-004-08</t>
  </si>
  <si>
    <t>B-5-1-14-48-0</t>
  </si>
  <si>
    <t>A-05-01-01-004-004-09</t>
  </si>
  <si>
    <t>B-5-1-14-49-0</t>
  </si>
  <si>
    <t>A-05-01-01-004-005-01</t>
  </si>
  <si>
    <t>B-5-1-14-51-0</t>
  </si>
  <si>
    <t>A-05-01-01-004-005-02</t>
  </si>
  <si>
    <t>B-5-1-14-52-0</t>
  </si>
  <si>
    <t>A-05-01-01-004-006-01</t>
  </si>
  <si>
    <t>B-5-1-14-61-0</t>
  </si>
  <si>
    <t>A-05-01-01-004-006-02</t>
  </si>
  <si>
    <t>B-5-1-14-62-0</t>
  </si>
  <si>
    <t>A-05-01-01-004-006-03</t>
  </si>
  <si>
    <t>B-5-1-14-63-0</t>
  </si>
  <si>
    <t>A-05-01-01-004-006-04</t>
  </si>
  <si>
    <t>B-5-1-14-64-0</t>
  </si>
  <si>
    <t>A-05-01-01-004-006-05</t>
  </si>
  <si>
    <t>B-5-1-14-65-0</t>
  </si>
  <si>
    <t>A-05-01-01-004-006-09</t>
  </si>
  <si>
    <t>B-5-1-14-69-0</t>
  </si>
  <si>
    <t>A-05-01-01-004-007-01</t>
  </si>
  <si>
    <t>B-5-1-14-71-0</t>
  </si>
  <si>
    <t>A-05-01-01-004-007-02</t>
  </si>
  <si>
    <t>B-5-1-14-72-0</t>
  </si>
  <si>
    <t>A-05-01-01-004-007-03</t>
  </si>
  <si>
    <t>B-5-1-14-73-0</t>
  </si>
  <si>
    <t>A-05-01-01-004-007-04</t>
  </si>
  <si>
    <t>B-5-1-14-74-0</t>
  </si>
  <si>
    <t>A-05-01-01-004-007-05</t>
  </si>
  <si>
    <t>B-5-1-14-75-0</t>
  </si>
  <si>
    <t>A-05-01-01-004-007-06</t>
  </si>
  <si>
    <t>B-5-1-14-76-0</t>
  </si>
  <si>
    <t>A-05-01-01-004-007-08</t>
  </si>
  <si>
    <t>B-5-1-14-78-0</t>
  </si>
  <si>
    <t>A-05-01-01-004-007-09</t>
  </si>
  <si>
    <t>B-5-1-14-79-0</t>
  </si>
  <si>
    <t>A-05-01-01-004-008-03</t>
  </si>
  <si>
    <t>B-5-1-14-83-0</t>
  </si>
  <si>
    <t>A-05-01-01-004-008-04</t>
  </si>
  <si>
    <t>B-5-1-14-84-0</t>
  </si>
  <si>
    <t>A-05-01-01-004-009-01</t>
  </si>
  <si>
    <t>B-5-1-14-91-0</t>
  </si>
  <si>
    <t>A-05-01-01-004-009-09</t>
  </si>
  <si>
    <t>B-5-1-14-99-0</t>
  </si>
  <si>
    <t>A-05-01-02-005</t>
  </si>
  <si>
    <t>B-5-1-15-0-0</t>
  </si>
  <si>
    <t>A-05-01-02-005-004-01</t>
  </si>
  <si>
    <t>B-5-1-15-41-0</t>
  </si>
  <si>
    <t>A-05-01-02-005-004-02</t>
  </si>
  <si>
    <t>B-5-1-15-42-0</t>
  </si>
  <si>
    <t>A-05-01-02-005-004-03</t>
  </si>
  <si>
    <t>B-5-1-15-43-0</t>
  </si>
  <si>
    <t>A-05-01-02-005-004-04</t>
  </si>
  <si>
    <t>B-5-1-15-44-0</t>
  </si>
  <si>
    <t>A-05-01-02-005-004-05</t>
  </si>
  <si>
    <t>B-5-1-15-45-0</t>
  </si>
  <si>
    <t>A-05-01-02-005-004-06</t>
  </si>
  <si>
    <t>B-5-1-15-46-0</t>
  </si>
  <si>
    <t>A-05-01-02-005-004-07</t>
  </si>
  <si>
    <t>B-5-1-15-47-0</t>
  </si>
  <si>
    <t>A-05-01-02-006</t>
  </si>
  <si>
    <t>B-5-1-16-0-0</t>
  </si>
  <si>
    <t>SERVICIOS DE VENTA Y DE DISTRIBUCIÓN; ALOJAMIENTO; SERVICIOS DE SUMINISTRO DE COMIDAS Y BEBIDAS; SERVICIOS DE TRANSPORTE; Y SERVICIOS DE DISTRIBUCIÓN DE ELECTRICIDAD, GAS Y AGUA</t>
  </si>
  <si>
    <t>A-05-01-02-006-003-01</t>
  </si>
  <si>
    <t>B-5-1-16-31-0</t>
  </si>
  <si>
    <t>A-05-01-02-006-003-02</t>
  </si>
  <si>
    <t>B-5-1-16-32-0</t>
  </si>
  <si>
    <t>A-05-01-02-006-003-03</t>
  </si>
  <si>
    <t>B-5-1-16-33-0</t>
  </si>
  <si>
    <t>A-05-01-02-006-003-04</t>
  </si>
  <si>
    <t>B-5-1-16-34-0</t>
  </si>
  <si>
    <t>A-05-01-02-006-004</t>
  </si>
  <si>
    <t>B-5-1-16-40-0</t>
  </si>
  <si>
    <t>A-05-01-02-006-005-01</t>
  </si>
  <si>
    <t>B-5-1-16-51-0</t>
  </si>
  <si>
    <t>A-05-01-02-006-005-02</t>
  </si>
  <si>
    <t>B-5-1-16-52-0</t>
  </si>
  <si>
    <t>A-05-01-02-006-005-03</t>
  </si>
  <si>
    <t>B-5-1-16-53-0</t>
  </si>
  <si>
    <t>A-05-01-02-006-006</t>
  </si>
  <si>
    <t>B-5-1-16-60-0</t>
  </si>
  <si>
    <t>A-05-01-02-006-007-01</t>
  </si>
  <si>
    <t>B-5-1-16-71-0</t>
  </si>
  <si>
    <t>A-05-01-02-006-007-02</t>
  </si>
  <si>
    <t>B-5-1-16-72-0</t>
  </si>
  <si>
    <t>A-05-01-02-006-007-09</t>
  </si>
  <si>
    <t>B-5-1-16-79-0</t>
  </si>
  <si>
    <t>A-05-01-02-006-008</t>
  </si>
  <si>
    <t>B-5-1-16-80-0</t>
  </si>
  <si>
    <t>A-05-01-02-006-009-01</t>
  </si>
  <si>
    <t>B-5-1-16-91-0</t>
  </si>
  <si>
    <t>A-05-01-02-006-009-02</t>
  </si>
  <si>
    <t>B-5-1-16-92-0</t>
  </si>
  <si>
    <t>A-05-01-02-007</t>
  </si>
  <si>
    <t>B-5-1-17-0-0</t>
  </si>
  <si>
    <t>A-05-01-02-007-001-01</t>
  </si>
  <si>
    <t>B-5-1-17-11-0</t>
  </si>
  <si>
    <t>A-05-01-02-007-001-02</t>
  </si>
  <si>
    <t>B-5-1-17-12-0</t>
  </si>
  <si>
    <t>A-05-01-02-007-001-03</t>
  </si>
  <si>
    <t>B-5-1-17-13-0</t>
  </si>
  <si>
    <t>A-05-01-02-007-001-05</t>
  </si>
  <si>
    <t>B-5-1-17-15-0</t>
  </si>
  <si>
    <t>SERVICIOS AUXILIARES A LOS SERVICIOS FINANCIEROS DISTINTOS DE LOS SEGUROS Y LAS PENSIONES</t>
  </si>
  <si>
    <t>A-05-01-02-007-001-06</t>
  </si>
  <si>
    <t>B-5-1-17-16-0</t>
  </si>
  <si>
    <t>A-05-01-02-007-001-07</t>
  </si>
  <si>
    <t>B-5-1-17-17-0</t>
  </si>
  <si>
    <t>A-05-01-02-007-002-01</t>
  </si>
  <si>
    <t>B-5-1-17-21-0</t>
  </si>
  <si>
    <t>A-05-01-02-007-002-02</t>
  </si>
  <si>
    <t>B-5-1-17-22-0</t>
  </si>
  <si>
    <t>A-05-01-02-007-003-01</t>
  </si>
  <si>
    <t>B-5-1-17-31-0</t>
  </si>
  <si>
    <t>A-05-01-02-007-003-02</t>
  </si>
  <si>
    <t>B-5-1-17-32-0</t>
  </si>
  <si>
    <t>A-05-01-02-007-003-03</t>
  </si>
  <si>
    <t>B-5-1-17-33-0</t>
  </si>
  <si>
    <t>A-05-01-02-008</t>
  </si>
  <si>
    <t>B-5-1-18-0-0</t>
  </si>
  <si>
    <t>A-05-01-02-008-002-01</t>
  </si>
  <si>
    <t>B-5-1-18-21-0</t>
  </si>
  <si>
    <t>A-05-01-02-008-002-02</t>
  </si>
  <si>
    <t>B-5-1-18-22-0</t>
  </si>
  <si>
    <t>A-05-01-02-008-002-03</t>
  </si>
  <si>
    <t>B-5-1-18-23-0</t>
  </si>
  <si>
    <t>A-05-01-02-008-002-04</t>
  </si>
  <si>
    <t>B-5-1-18-24-0</t>
  </si>
  <si>
    <t>A-05-01-02-008-003-01</t>
  </si>
  <si>
    <t>B-5-1-18-31-0</t>
  </si>
  <si>
    <t>A-05-01-02-008-003-02</t>
  </si>
  <si>
    <t>B-5-1-18-32-0</t>
  </si>
  <si>
    <t>A-05-01-02-008-003-03</t>
  </si>
  <si>
    <t>B-5-1-18-33-0</t>
  </si>
  <si>
    <t>A-05-01-02-008-003-04</t>
  </si>
  <si>
    <t>B-5-1-18-34-0</t>
  </si>
  <si>
    <t>A-05-01-02-008-003-06</t>
  </si>
  <si>
    <t>B-5-1-18-36-0</t>
  </si>
  <si>
    <t>A-05-01-02-008-003-07</t>
  </si>
  <si>
    <t>B-5-1-18-37-0</t>
  </si>
  <si>
    <t>A-05-01-02-008-003-08</t>
  </si>
  <si>
    <t>B-5-1-18-38-0</t>
  </si>
  <si>
    <t>A-05-01-02-008-003-09</t>
  </si>
  <si>
    <t>B-5-1-18-39-0</t>
  </si>
  <si>
    <t>A-05-01-02-008-004-01</t>
  </si>
  <si>
    <t>B-5-1-18-41-0</t>
  </si>
  <si>
    <t>A-05-01-02-008-004-02</t>
  </si>
  <si>
    <t>B-5-1-18-42-0</t>
  </si>
  <si>
    <t>A-05-01-02-008-004-03</t>
  </si>
  <si>
    <t>B-5-1-18-43-0</t>
  </si>
  <si>
    <t>A-05-01-02-008-004-04</t>
  </si>
  <si>
    <t>B-5-1-18-44-0</t>
  </si>
  <si>
    <t>A-05-01-02-008-004-05</t>
  </si>
  <si>
    <t>B-5-1-18-45-0</t>
  </si>
  <si>
    <t>A-05-01-02-008-004-06</t>
  </si>
  <si>
    <t>B-5-1-18-46-0</t>
  </si>
  <si>
    <t>A-05-01-02-008-005-01</t>
  </si>
  <si>
    <t>B-5-1-18-51-0</t>
  </si>
  <si>
    <t>A-05-01-02-008-005-02</t>
  </si>
  <si>
    <t>B-5-1-18-52-0</t>
  </si>
  <si>
    <t>A-05-01-02-008-005-03</t>
  </si>
  <si>
    <t>B-5-1-18-53-0</t>
  </si>
  <si>
    <t>A-05-01-02-008-005-04</t>
  </si>
  <si>
    <t>B-5-1-18-54-0</t>
  </si>
  <si>
    <t>A-05-01-02-008-005-05</t>
  </si>
  <si>
    <t>B-5-1-18-55-0</t>
  </si>
  <si>
    <t>A-05-01-02-008-005-09</t>
  </si>
  <si>
    <t>B-5-1-18-59-0</t>
  </si>
  <si>
    <t>A-05-01-02-008-007-01</t>
  </si>
  <si>
    <t>B-5-1-18-71-0</t>
  </si>
  <si>
    <t>A-05-01-02-008-007-02</t>
  </si>
  <si>
    <t>B-5-1-18-72-0</t>
  </si>
  <si>
    <t>A-05-01-02-008-007-03</t>
  </si>
  <si>
    <t>B-5-1-18-73-0</t>
  </si>
  <si>
    <t>A-05-01-02-008-008-02</t>
  </si>
  <si>
    <t>B-5-1-18-82-0</t>
  </si>
  <si>
    <t>SERVICIOS DE FABRICACIÓN DE TEXTILES, CONFECCIONES Y PRODUCTOS DE CUERO</t>
  </si>
  <si>
    <t>A-05-01-02-008-008-03</t>
  </si>
  <si>
    <t>B-5-1-18-83-0</t>
  </si>
  <si>
    <t>SERVICIOS DE FABRICACIÓN DE LA MADERA Y EL PAPEL</t>
  </si>
  <si>
    <t>A-05-01-02-008-008-09</t>
  </si>
  <si>
    <t>B-5-1-18-89-0</t>
  </si>
  <si>
    <t>A-05-01-02-009</t>
  </si>
  <si>
    <t>B-5-1-19-0-0</t>
  </si>
  <si>
    <t>A-05-01-02-009-002-09</t>
  </si>
  <si>
    <t>B-5-1-19-29-0</t>
  </si>
  <si>
    <t>A-05-01-02-009-004-01</t>
  </si>
  <si>
    <t>B-5-1-19-41-0</t>
  </si>
  <si>
    <t>A-05-01-02-009-004-02</t>
  </si>
  <si>
    <t>B-5-1-19-42-0</t>
  </si>
  <si>
    <t>A-05-01-02-009-004-03</t>
  </si>
  <si>
    <t>B-5-1-19-43-0</t>
  </si>
  <si>
    <t>A-05-01-02-009-004-04</t>
  </si>
  <si>
    <t>B-5-1-19-44-0</t>
  </si>
  <si>
    <t>A-05-01-02-009-004-05</t>
  </si>
  <si>
    <t>B-5-1-19-45-0</t>
  </si>
  <si>
    <t>A-05-01-02-009-004-09</t>
  </si>
  <si>
    <t>B-5-1-19-49-0</t>
  </si>
  <si>
    <t>A-05-01-02-009-006-01</t>
  </si>
  <si>
    <t>B-5-1-19-61-0</t>
  </si>
  <si>
    <t>A-05-01-02-009-006-02</t>
  </si>
  <si>
    <t>B-5-1-19-62-0</t>
  </si>
  <si>
    <t>A-05-01-02-009-006-03</t>
  </si>
  <si>
    <t>B-5-1-19-63-0</t>
  </si>
  <si>
    <t>A-05-01-02-009-006-04</t>
  </si>
  <si>
    <t>B-5-1-19-64-0</t>
  </si>
  <si>
    <t>A-05-01-02-009-006-09</t>
  </si>
  <si>
    <t>B-5-1-19-69-0</t>
  </si>
  <si>
    <t>A-05-01-02-009-007-01</t>
  </si>
  <si>
    <t>B-5-1-19-71-0</t>
  </si>
  <si>
    <t>A-05-01-02-009-007-02</t>
  </si>
  <si>
    <t>B-5-1-19-72-0</t>
  </si>
  <si>
    <t>A-05-01-02-009-007-09</t>
  </si>
  <si>
    <t>B-5-1-19-79-0</t>
  </si>
  <si>
    <t>C</t>
  </si>
  <si>
    <t>D-0-0-0-0-0</t>
  </si>
  <si>
    <t>INVERSIÓN</t>
  </si>
  <si>
    <t>C-3502</t>
  </si>
  <si>
    <t>D-3502-0-0-0-0</t>
  </si>
  <si>
    <t>PRODUCTIVIDAD Y COMPETITIVIDAD DE LAS EMPRESAS COLOMBIANAS</t>
  </si>
  <si>
    <t>C-3502-0200-7-0</t>
  </si>
  <si>
    <t>D-3502-0200-7-0-0-0-0</t>
  </si>
  <si>
    <t>MEJORAMIENTO  Y GENERACIÓN DE OPORTUNIDADES COMERCIALES PARA EL SECTOR ARTESANAL COLOMBIANO  NACIONAL</t>
  </si>
  <si>
    <t>C-3502-0200-7-0-3502024</t>
  </si>
  <si>
    <t>D-3502-0200-7-3502024-0-0-0-0</t>
  </si>
  <si>
    <t>SERVICIO DE ASISTENCIA TÉCNICA PARA LA ACTIVIDAD ARTESANAL</t>
  </si>
  <si>
    <t>C-3502-0200-7-0-3502024-01</t>
  </si>
  <si>
    <t>D-3502-0200-7-3502024-01-0-0-0-0</t>
  </si>
  <si>
    <t>PROVEER LOGÍSTICA PARA PARTICIPIACIÓN EN FERIAS</t>
  </si>
  <si>
    <t>C-3502-0200-7-0-3502024-01-A-02</t>
  </si>
  <si>
    <t>C-3502-0200-7-0-3502024-01-A-02-02</t>
  </si>
  <si>
    <t>C-3502-0200-7-0-3502024-01-A-02-02-01-000</t>
  </si>
  <si>
    <t>C-3502-0200-7-0-3502024-01-A-02-02-01-001</t>
  </si>
  <si>
    <t>C-3502-0200-7-0-3502024-01-A-02-02-01-002</t>
  </si>
  <si>
    <t>C-3502-0200-7-0-3502024-01-A-02-02-01-003</t>
  </si>
  <si>
    <t>C-3502-0200-7-0-3502024-01-A-02-02-01-004</t>
  </si>
  <si>
    <t>C-3502-0200-7-0-3502024-01-A-02-02-02-005</t>
  </si>
  <si>
    <t>C-3502-0200-7-0-3502024-01-A-02-02-02-006</t>
  </si>
  <si>
    <t>C-3502-0200-7-0-3502024-01-A-02-02-02-007</t>
  </si>
  <si>
    <t>C-3502-0200-7-0-3502024-01-A-02-02-02-008</t>
  </si>
  <si>
    <t>C-3502-0200-7-0-3502024-01-A-02-02-02-009</t>
  </si>
  <si>
    <t>C-3502-0200-7-0-3502024-01-A-02-02-02-010</t>
  </si>
  <si>
    <t>C-3502-0200-7-0-3502024-02</t>
  </si>
  <si>
    <t>PROVEER LOGÍSTICA PARA TRASLADO Y ESTADÍA DE ARTESANOS</t>
  </si>
  <si>
    <t>C-3502-0200-7-0-3502024-03</t>
  </si>
  <si>
    <t>PROVEER LOGÍSTICA PARA PARTICIPACIÓN EN EVENTOS</t>
  </si>
  <si>
    <t>C-3502-0200-7-0-3502024-04</t>
  </si>
  <si>
    <t>APOYAR LA EXHIBICIÓN DE LAS VITRINAS LOCALES DE LOS ARTESANOS</t>
  </si>
  <si>
    <t>C-3502-0200-7-0-3502024-05</t>
  </si>
  <si>
    <t>PROVEER LOGÍSTICA PARA VITRINAS ARTESANALES</t>
  </si>
  <si>
    <t>C-3502-0200-7-0-3502024-06</t>
  </si>
  <si>
    <t>PARTICIPAR EN RUEDAS DE NEGOCIOS DE INTERÉS PARA EL SECTOR</t>
  </si>
  <si>
    <t>C-3502-0200-7-0-3502024-07</t>
  </si>
  <si>
    <t>ASESORAR LA OFERTA ARTESANAL PARA LA PARTICIPACIÓN EN RUEDAS DE NEGOCIOS</t>
  </si>
  <si>
    <t>C-3502-0200-7-0-3502024-08</t>
  </si>
  <si>
    <t>CAPACITAR EN MERCADEO Y VENTAS A LAS COMUNIDADES ARTESANALES.</t>
  </si>
  <si>
    <t>C-3502-0200-7-0-3502024-09</t>
  </si>
  <si>
    <t>CAPACITAR EN EXHIBICIÓN Y PARTICIPACIÓN EN FERIAS.</t>
  </si>
  <si>
    <t>C-3502-0200-7-0-3502024-10</t>
  </si>
  <si>
    <t>ASESORAR SOBRE EL DESARROLLO DE IMAGEN Y MANEJO DE MARCA A LOS ARTESANOS.</t>
  </si>
  <si>
    <t>C-3502-0200-7-0-3502024-11</t>
  </si>
  <si>
    <t>REALIZAR CURADURÍA DE PRODUCTO PARA PARTICIPAR EN FERIAS</t>
  </si>
  <si>
    <t>C-3502-0200-7-0-3502027</t>
  </si>
  <si>
    <t>D-3502-0200-7-3502027-0-0-0-0</t>
  </si>
  <si>
    <t xml:space="preserve">SERVICIO DE DIVULGACIÓN DE LA ACTIVIDAD ARTESANAL </t>
  </si>
  <si>
    <t>C-3502-0200-7-0-3502105</t>
  </si>
  <si>
    <t>D-3502-0200-7-3502105-0-0-0-0</t>
  </si>
  <si>
    <t>SERVICIO DE ASISTENCIA TÉCNICA A UNIDADES ARTESANALES PARA ACCEDER A MERCADOS ELECTRÓNICOS</t>
  </si>
  <si>
    <t>C-3502-0200-8-0</t>
  </si>
  <si>
    <t>D-3502-0200-8-0-0-0-0</t>
  </si>
  <si>
    <t>FORTALECIMIENTO DE LA GESTIÓN DEL CONOCIMIENTO ARTESANAL A NIVEL  NACIONAL</t>
  </si>
  <si>
    <t>C-3502-0200-8-0-3502027</t>
  </si>
  <si>
    <t>D-3502-0200-8-3502027-0-0-0-0</t>
  </si>
  <si>
    <t>SERVICIO DE DIVULGACIÓN DE LA ACTIVIDAD ARTESANAL</t>
  </si>
  <si>
    <t>C-3502-0200-8-0-3502107</t>
  </si>
  <si>
    <t>D-3502-0200-8-3502107-0-0-0-0</t>
  </si>
  <si>
    <t>SERVICIO DE INFORMACIÓN SOBRE EL SECTOR ARTESANAL</t>
  </si>
  <si>
    <t>C-3502-0200-8-0-3502109</t>
  </si>
  <si>
    <t>D-3502-0200-8-3502109-0-0-0-0</t>
  </si>
  <si>
    <t>DOCUMENTOS INVESTIGACIÓN SOBRE EL SECTOR ARTESANAL</t>
  </si>
  <si>
    <t>C-3502-0200-9-0</t>
  </si>
  <si>
    <t>D-3502-0200-9-0-0-0-0</t>
  </si>
  <si>
    <t>FORTALECIMIENTO DE LA ACTIVIDAD ARTESANAL, UNA ALTERNATIVA DE DESARROLLO ECONÓMICO LOCAL Y REGIONAL 2019-2023  NACIONAL</t>
  </si>
  <si>
    <t>C-3502-0200-9-0-3502007</t>
  </si>
  <si>
    <t>D-3502-0200-9-3502007-0-0-0-0</t>
  </si>
  <si>
    <t>SERVICIO DE ASISTENCIA TÉCNICA PARA EL DESARROLLO DE INICIATIVAS CLÚSTERES</t>
  </si>
  <si>
    <t>C-3502-0200-9-0-3502012</t>
  </si>
  <si>
    <t>D-3502-0200-9-3502012-0-0-0-0</t>
  </si>
  <si>
    <t>SERVICIO DE APOYO PARA LA MODERNIZACIÓN Y FOMENTO DE LA INNOVACIÓN EMPRESARIAL</t>
  </si>
  <si>
    <t>C-3502-0200-9-0-3502016</t>
  </si>
  <si>
    <t>D-3502-0200-9-3502016-0-0-0-0</t>
  </si>
  <si>
    <t xml:space="preserve">SERVICIO DE ASISTENCIA TÉCNICA PARA EL FORTALECIMIENTO DE LAS REDES REGIONALES DE EMPRENDIMIENTO </t>
  </si>
  <si>
    <t>C-3502-0200-9-0-3502024</t>
  </si>
  <si>
    <t>D-3502-0200-9-3502024-0-0-0-0</t>
  </si>
  <si>
    <t>C-3502-0200-9-0-3502026</t>
  </si>
  <si>
    <t>D-3502-0200-9-3502026-0-0-0-0</t>
  </si>
  <si>
    <t>SERVICIO DE DISEÑO Y/O MEJORAMIENTO DE PRODUCTOS ARTESANALES</t>
  </si>
  <si>
    <t>C-3502-0200-9-0-3502107</t>
  </si>
  <si>
    <t>D-3502-0200-9-3502107-0-0-0-0</t>
  </si>
  <si>
    <t>C-3502-0200-10-0</t>
  </si>
  <si>
    <t>D-3502-0200-10-0-0-0-0</t>
  </si>
  <si>
    <t>APOYO Y FOMENTO A LA ACTIVIDAD ARTESANAL DE LAS COMUNIDADES O GRUPOS ÉTNICOS, COMO EXPRESIÓN DE SUS ECONOMÍAS PROPIAS A NIVEL  NACIONAL</t>
  </si>
  <si>
    <t>C-3502-0200-10-0-3502019</t>
  </si>
  <si>
    <t>D-3502-0200-10-3502019-0-0-0-0</t>
  </si>
  <si>
    <t>SERVICIO DE ASISTENCIA TÉCNICA Y ACOMPAÑAMIENTO PRODUCTIVO Y EMPRESARIAL</t>
  </si>
  <si>
    <t>C-3502-0200-10-0-3502026</t>
  </si>
  <si>
    <t>D-3502-0200-10-3502026-0-0-0-0</t>
  </si>
  <si>
    <t>C-3502-0200-10-0-3502027</t>
  </si>
  <si>
    <t>D-3502-0200-10-3502027-0-0-0-0</t>
  </si>
  <si>
    <t>C-3502-0200-11-0</t>
  </si>
  <si>
    <t>D-3502-0200-11-0-0-0-0</t>
  </si>
  <si>
    <t>INCREMENTO DE LA COMPETITIVIDAD E INCLUSIÓN PRODUCTIVA DE LA POBLACIÓN ARTESANA VICTIMA Y VULNERABLE DEL PAÍS  NACIONAL</t>
  </si>
  <si>
    <t>C-3502-0200-11-0-3502002</t>
  </si>
  <si>
    <t>D-3502-0200-11-3502002-0-0-0-0</t>
  </si>
  <si>
    <t>DOCUMENTOS DE LINEAMIENTOS TÉCNICOS</t>
  </si>
  <si>
    <t>C-3502-0200-11-0-3502022</t>
  </si>
  <si>
    <t>D-3502-0200-11-3502022-0-0-0-0</t>
  </si>
  <si>
    <t>SERVICIO DE ASISTENCIA TÉCNICA A LAS MIPYMES PARA EL ACCESO A NUEVOS MERCADOS</t>
  </si>
  <si>
    <t>C-3502-0200-11-0-3502024</t>
  </si>
  <si>
    <t>D-3502-0200-11-3502024-0-0-0-0</t>
  </si>
  <si>
    <t>C-3502-0200-11-0-3502027</t>
  </si>
  <si>
    <t>D-3502-0200-11-3502027-0-0-0-0</t>
  </si>
  <si>
    <t>C-3502-0200-11-0-3502047</t>
  </si>
  <si>
    <t>D-3502-0200-11-3502047-0-0-0-0</t>
  </si>
  <si>
    <t>DOCUMENTOS DE PLANEACIÓN</t>
  </si>
  <si>
    <t>C-3599</t>
  </si>
  <si>
    <t>D-3599-0-0-0-0</t>
  </si>
  <si>
    <t>FORTALECIMIENTO DE LA GESTIÓN Y DIRECCIÓN DEL SECTOR COMERCIO, INDUSTRIA Y TURISMO</t>
  </si>
  <si>
    <t>C-3599-0200-4-0</t>
  </si>
  <si>
    <t>D-3599-0200-4-0-0-0-0</t>
  </si>
  <si>
    <t>FORTALECIMIENTO DE LA GESTIÓN INSTITUCIONAL Y BUEN GOBIERNO DE ARTESANIAS DE COLOMBIA  NACIONAL</t>
  </si>
  <si>
    <t>C-3599-0200-4-0-3599064</t>
  </si>
  <si>
    <t>D-3599-0200-4-3599064-0-0-0-0</t>
  </si>
  <si>
    <t>SERVICIO DE IMPLEMENTACIÓN SISTEMA DE GESTIÓN</t>
  </si>
  <si>
    <t>C-3599-0200-4-0-3599067</t>
  </si>
  <si>
    <t>D-3599-0200-4-3599067-0-0-0-0</t>
  </si>
  <si>
    <t>C-3599-0200-4-0-3599068</t>
  </si>
  <si>
    <t>D-3599-0200-4-3599068-0-0-0-0</t>
  </si>
  <si>
    <t>C-3599-0200-4-0-3599072</t>
  </si>
  <si>
    <t>D-3599-0200-4-3599072-0-0-0-0</t>
  </si>
  <si>
    <t>SERVICIO DE EDUCACIÓN INFORMAL PARA LA GESTIÓN ADMINISTRATIVA</t>
  </si>
  <si>
    <t>C-3599-0200-4-0-3599921</t>
  </si>
  <si>
    <t>D-3599-0200-4-3599921-0-0-0-0</t>
  </si>
  <si>
    <t>SERVICIOS DE INFORMACIÓN ACTUALIZADOS</t>
  </si>
  <si>
    <t>C-3599-0200-4-0-3599923</t>
  </si>
  <si>
    <t>D-3599-0200-4-3599923-0-0-0-0</t>
  </si>
  <si>
    <t>C-3599-0200-5-0</t>
  </si>
  <si>
    <t>D-3599-0200-5-0-0-0-0</t>
  </si>
  <si>
    <t>ADECUACIÓN DE LOS INMUEBLES DE PROPIEDAD DE ARTESANÍAS DE COLOMBIA A NIVEL NACIONAL</t>
  </si>
  <si>
    <t>C-800-0</t>
  </si>
  <si>
    <t>D- 800-0</t>
  </si>
  <si>
    <t>C-800-0-25-</t>
  </si>
  <si>
    <t>D-800-0-25-</t>
  </si>
  <si>
    <t>CNV INTERADMIN No. 326 SDDE Y EL INS DISTRITAL DE TURISMO (ADC-2019-250)</t>
  </si>
  <si>
    <t>C-800-0-25-A-02</t>
  </si>
  <si>
    <t>D-800-0-25-A-2-0-0-0-0</t>
  </si>
  <si>
    <t>C-800-0-25-A-02-02</t>
  </si>
  <si>
    <t>D-800-0-25-A-2-2-0-0-0</t>
  </si>
  <si>
    <t>C-800-0-25-A-02-02-01-000</t>
  </si>
  <si>
    <t>D-800-0-25-A-2-2-10-0-0</t>
  </si>
  <si>
    <t>C-800-0-25-A-02-02-01-001</t>
  </si>
  <si>
    <t>D-800-0-25-A-2-2-11-0-0</t>
  </si>
  <si>
    <t>C-800-0-25-A-02-02-01-002</t>
  </si>
  <si>
    <t>D-800-0-25-A-2-2-12-0-0</t>
  </si>
  <si>
    <t>C-800-0-25-A-02-02-01-003</t>
  </si>
  <si>
    <t>D-800-0-25-A-2-2-13-0-0</t>
  </si>
  <si>
    <t>C-800-0-25-A-02-02-01-004</t>
  </si>
  <si>
    <t>D-800-0-25-A-2-2-14-0-0</t>
  </si>
  <si>
    <t>C-800-0-25-A-02-02-02-005</t>
  </si>
  <si>
    <t>D-800-0-25-A-2-2-15-0-0</t>
  </si>
  <si>
    <t>C-800-0-25-A-02-02-02-006</t>
  </si>
  <si>
    <t>D-800-0-25-A-2-2-16-0-0</t>
  </si>
  <si>
    <t>C-800-0-25-A-02-02-02-007</t>
  </si>
  <si>
    <t>D-800-0-25-A-2-2-17-0-0</t>
  </si>
  <si>
    <t>C-800-0-25-A-02-02-02-008</t>
  </si>
  <si>
    <t>D-800-0-25-A-2-2-18-0-0</t>
  </si>
  <si>
    <t>C-800-0-25-A-02-02-02-009</t>
  </si>
  <si>
    <t>D-800-0-25-A-2-2-19-0-0</t>
  </si>
  <si>
    <t>C-800-0-25-A-02-02-02-010</t>
  </si>
  <si>
    <t>D-800-0-25-A-2-2-2-0-0</t>
  </si>
  <si>
    <t>TOTAL PRESUPUESTO DE GASTOS</t>
  </si>
  <si>
    <t>E 8 0 0 0</t>
  </si>
  <si>
    <t>DISPONIBILIDAD FINAL</t>
  </si>
  <si>
    <t>TOTAL GASTOS + DISPONIBILIDAD FINAL</t>
  </si>
  <si>
    <t>ADQUIRIR INFORMACIÓN ACTUALIZADA SOBRE TENDENCIAS Y MERCADOS RELACIONADOS CON EL SECTOR ARTESANAL</t>
  </si>
  <si>
    <t>ORGANIZAR Y COMPILAR INFORMACIÓN DE TENDENCIAS Y MERCADOS PARA EL SECTOR ARTESANAL.</t>
  </si>
  <si>
    <t>REALIZAR INFORMES DE AVANCE DEL PROYECTO</t>
  </si>
  <si>
    <t>IDENTIFICAR UNIDADES ARTESANALES CON POTENCIAL DE VENTA A TRAVÉS DE MEDIOS ELECTRÓNICOS</t>
  </si>
  <si>
    <t>ASISTENCIA TÉCNICA EN E.COMMERCE A LOS ARTESANOS SELECCIONADOS</t>
  </si>
  <si>
    <t>PROVEER LOGÍSTICA PARA REALIZAR VENTAS A TRAVÉS DE E.COMMERCE</t>
  </si>
  <si>
    <t>PRESTAR SERVICIOS DE ASISTENCIA TÉCNICA, CAPACITACIÓN Y FORMACIÓN TÉCNICO LABORAL EN LOS 32 DEPARTAMENTOS Y EN LA CIUDAD DE BOGOTÁ</t>
  </si>
  <si>
    <t>GESTIONAR ALIANZAS PARA LA COFINANCIACIÓN DE PROYECTOS DE DESARROLLO DE LA ACTIVIDAD ARTESANAL EN LOS 32 DEPARTAMENTOS Y EN LA CIUDAD DE BOGOTÁ</t>
  </si>
  <si>
    <t>CREAR EL OBSERVATORIO DE LA ACTIVIDAD ARTESANAL PARA LOS 32 DEPARTAMENTOS Y BOGOTÁ</t>
  </si>
  <si>
    <t>CONSOLIDAR EL SISTEMA DE INFORMACIÓN Y COMUNICACIÓN DE LA ACTIVIDAD ARTESANAL</t>
  </si>
  <si>
    <t>CREAR Y DESARROLLAR CLÚSTERES ARTESANALES REGIONALES</t>
  </si>
  <si>
    <t>CREAR REDES DE OFICIOS ARTESANALES QUE INTEGREN LAS REGIONES CULTURALES ARTESANALES</t>
  </si>
  <si>
    <t>PONER EN MARCHA LOS LABORATORIOS DE DISEÑO E INNOVACIÓN PARA EL DESARROLLO DE LA ACTIVIDAD ARTESANAL EN TODO EL PAÍS.</t>
  </si>
  <si>
    <t>COMERCIALIZAR LOS PRODUCTOS DESARROLLADOS EN LOS PROYECTOS REGIONALES EN DIFERENTES EVENTOS COMERCIALES</t>
  </si>
  <si>
    <t>COFINANCIAR PROYECTOS CON ENFOQUE DE INNOVACIÓN SOCIAL, INNOVACIÓN TECNOLÓGICA E INNOVACIÓN LOCAL</t>
  </si>
  <si>
    <t>CAPACITAR TÉCNICAMENTE A LAS COMUNIDADES ARTESANALES EN SIGNOS DISTINTIVOS, DENOMINACIONES DE ORÍGEN, SELLOS DE CALIDAD HECHO A MANO, EDUCACIÓN FINANCIERA, MEJORAMIENTO TECNOLÓGICO DEY USO SOSTENIBLE DE MATERIAS PRIMAS.</t>
  </si>
  <si>
    <t>COFINANCIAR PROYECTOS REGIONALES CON ÉNFASIS EN EMPREDIMIENTOS CULTURALES.</t>
  </si>
  <si>
    <t>COFINANCIAR PROYECTOS A LAS ORGANIZACIONES ARTESANALES Y FUNDACIONES IDÓNEAS EN EL DESARROLLO DE LA ACTIVIDAD ARTESANAL.</t>
  </si>
  <si>
    <t>REALIZAR ESPACIOS DE TRASMISIÓN DE SABERES Y RECUPERACIÓN DE REFERENTES CULTURALES DE LAS COMUNIDADES Y/O GRUPOS ÉTNICOS</t>
  </si>
  <si>
    <t>ACOMPAÑAR LA CONFORMACIÓN DE REDES DE ENCADENAMIENTO PRODUCTIVO ENTRE LAS COMUNIDADES ÉTNICAS.</t>
  </si>
  <si>
    <t>REALIZAR TALLERES, CHARLAS, ASISTENCIA TÉCNICA, ENTRE OTROS EN LAS ÁREAS DE DESARROLLO HUMANO, DESARROLLO EMPRESARIAL, DISEÑO Y PRODUCCIÓN</t>
  </si>
  <si>
    <t>BRINDAR ASISTENCIA TÉCNICA PARA EL DISEÑO Y/O MEJORAMIENTO DE PRODUCTOS</t>
  </si>
  <si>
    <t>REALIZAR EL ACOMPAÑAMIENTO Y SEGUIMIENTO TÉCNICO, ADMINISTRATIVO, FINANCIERO Y LOGÍSTICO PARA LA EJECUCIÓN DEL PROYECTO</t>
  </si>
  <si>
    <t>REALIZAR LA DIVULGACIÓN DE LA ACTIVIDAD ARTESANAL Y FACILITAR LA PARTICIPACIÓN EN EVENTOS COMERCIALES REGIONALES, NACIONALES Y/O INTERNACIONALES DE LAS COMUNIDADES Y/O GRUPOS ÉTNICOS</t>
  </si>
  <si>
    <t>ACOMPAÑAR LA PREPARACIÓN DE LA OFERTA ARTESANAL DE CADA COMUNIDAD IMPLEMENTANDO LA ESTRATEGIA DE MERCADEO Y PLAN COMERCIAL PARA CADA COMUNIDAD Y/O GRUPO ÉTNICO</t>
  </si>
  <si>
    <t>ENTREGAR KITS DE UTENSILIOS, HERRAMIENTAS BASICAS Y MATERIAS PRIMAS EN LAS UNIDADES ARTESANALES PARA EL DESARROLLO DE SUS PRODUCTOS</t>
  </si>
  <si>
    <t>ORGANIZAR LA PRESENCIA DE ARTESANOS EN EVENTOS FERIALES</t>
  </si>
  <si>
    <t>PRESTAR SERVICIOS DE APOYO LOGISTICO DE TRANSPORTE</t>
  </si>
  <si>
    <t>MONTAR Y/O FORTALECIMIENTO PUNTO DE VENTA Y/O CENTRO DE ACOPIO</t>
  </si>
  <si>
    <t>DISEÑAR Y DESARROLLAR LA ESTRATEGIA DE PROMOCIÓN DE LOS PRODUCTOS ARTESANALES DE LAS UNIDADES PRODUCTIVAS ACOMPAÑADAS</t>
  </si>
  <si>
    <t>ADELANTAR ESPACIOS DE SENCIBILIZACION Y FORTALECIMIENTO INSTITUCIONAL PARA LA ARTESANIA</t>
  </si>
  <si>
    <t>DISEÑAR Y DESARROLLAR LA ESTRATEGIA DE DIVULGACION DEL PROGRAMA</t>
  </si>
  <si>
    <t>PRESTAR SERVICIOS DE APOYO ADMINISTRATIVO AL PROYECTO</t>
  </si>
  <si>
    <t>REALIZAR PROCESOS DE SEGUIMIENTO LOGISTICO Y OPERATIVO</t>
  </si>
  <si>
    <t>PRESTAR SERVICIOS DE APLICAACION DE INSTRUMENTO DE CARACTERIZACION</t>
  </si>
  <si>
    <t>PRESTAR SERVICIOS DE APLICACION Y SISTEMATIZACION DE INSTRUMETNO DE EVALAUCION</t>
  </si>
  <si>
    <t>REALIZAR PROCESOS DE APOYO TECNICO Y ELABORACIÓN DE DOCUMENTOS DE CARACTERIZACION Y EVALUACIÓN</t>
  </si>
  <si>
    <t>DESARROLLAR PROGRAMA DE GESTIÓN DE DESEMPEÑO</t>
  </si>
  <si>
    <t>IMPLEMENTAR MAPA DE CONTRIBUCIONES INDIVIDUALES</t>
  </si>
  <si>
    <t>EJECUTAR PROGRAMA DE TRANSFORMACIÓN CULTURAL</t>
  </si>
  <si>
    <t>IMPLEMENTAR EL SISTEMA DE GESTIÓN DE SEGURIDAD Y SALUD EN EL TRABAJO</t>
  </si>
  <si>
    <t>IMPLEMENTAR NUEVO MODELO DE OPERACIÓN</t>
  </si>
  <si>
    <t>IMPLEMENTAR PRACTICAS EN MATERIA DE GOBIERNO CORPORATIVO</t>
  </si>
  <si>
    <t>IMPLEMENTAR INICIATIVAS ENCAMINADAS A CONTRIBUIR AL DESARROLLO SOSTENIBLE DE LA ACTIVIDAD ARTESANAL</t>
  </si>
  <si>
    <t>PLANEAR, EJECUTAR, VERIFICAR Y CONTROLAR EL MODELO DE OPERACIÓN POR PROCESOS DE LA ENTIDAD</t>
  </si>
  <si>
    <t>MANTENER EL MODELO INTEGRADO DE PLANEACIÓN Y GESTIÓN</t>
  </si>
  <si>
    <t>IMPLEMENTAR, ACTUALIZAR Y/O RENOVAR, SERVICIOS Y HERRAMIENTAS TIC</t>
  </si>
  <si>
    <t>REALIZAR PROCESOS DE SOPORTE, MANTENIMIENTO, REPARACIÓN Y ATENCIÓN TANTO AL PARQUE DE TECNOLOGIAS TI, COMO A LA INFRAESTRUCTURA Y SERVICIOS DE LAS TECNOLOGIAS DE LA INFORMACIÓN Y LAS COMUNICACIONESTIC, Y DEMÁS TECNOLOGÍAS Y HERRAMIENTAS QUE CONFORMAN DATA CENTER DE LA ENTIDAD</t>
  </si>
  <si>
    <t>ACTUALIZAR Y REPONER LAS TECNOLOGIAS DE LA INFORMACIÓN Y COMUNICACIONES DE LA ENTIDAD</t>
  </si>
  <si>
    <t>ACTUALIZAR, MANTENER Y/O IMPLEMENTAR SISTEMAS DE INFORMACIÓN, SITIOS Y APLICATIVOS DE LA ENTIDAD</t>
  </si>
  <si>
    <t>REALIZAR CAPACITACIONES A ARTESANOS EN LA ADOPCIÓN, APROPIACIÓN Y USO DE HERRAMIENTAS Y SERVICIOS DE LAS TECNOLOGÍSA DE LA INFORMACIÓN Y COMUNICACIONES TIC Y DEL SISTEMA PARA LA INFORMACIÓN PARA LA ARTESANIA (SIART)</t>
  </si>
  <si>
    <t>ACTUALIZAR LAS PUBLICACIONES, SERVICIOS Y CONTENIDOS DEL PORTAL OFRECIDOS EN LA WEB; ADEMÁS DE MANTERNER Y ACTUALIZARLA ESTRATEGIA DE REDES SOCIALES DE ARTESANÍAS DE COLOMBIA</t>
  </si>
  <si>
    <t>REALIZAR ESTUDIOS Y DISEÑO DE REFORZAMIENTO EN EL EDIFICIO SANTA OROSIA EN BOGOTÁ Y LOS CENTROS ARTESANALES DE RÁQUIRA- BOYACÁ Y SAN JACINTO- BOLÍVAR.</t>
  </si>
  <si>
    <t>EJECUTAR OBRAS DE REFORZAMIENTO EN EL EDIFICIO SANTA OROSIA EN BOGOTÁ Y LOS CENTROS ARTESANALES DE RÁQUIRA - BOYACÁ Y SAN JACINTO- BOLÍVAR</t>
  </si>
  <si>
    <t>REALIZAR INTERVENTORÍA DE REFORZAMIENTO EN EL EDIFICIO SANTA OROSIA EN BOGOTÁ Y LOS CENTROS ARTESANALES DE RÁQUIRA- BOYACÁ Y SAN JACINTO- BOLÍVAR</t>
  </si>
  <si>
    <t>REZAGO PPTAL REC PGN (10)</t>
  </si>
  <si>
    <t>REZAGO PPTAL REC PGN (11)</t>
  </si>
  <si>
    <t>REZAGO PPTAL 2019 REC PGN</t>
  </si>
  <si>
    <t>VIGENCIA REC PGN 10</t>
  </si>
  <si>
    <t>VIGENCIA REC PGN 11</t>
  </si>
  <si>
    <t>TOTAL RECURSOS PGN 2020</t>
  </si>
  <si>
    <t>REZAGO PPTAL 2019 REC PROPIOS</t>
  </si>
  <si>
    <t>VIGENCIA REC PROPIO 20</t>
  </si>
  <si>
    <t>TOTAL RECURSOS PROPIO 2020</t>
  </si>
  <si>
    <t>RECURSOS NACIÓN PGN (10 - 11)</t>
  </si>
  <si>
    <t>RECURSOS PROPIOS (20)</t>
  </si>
  <si>
    <t>VIGENCIA 2020</t>
  </si>
  <si>
    <t>TOTAL PRESUPUESTO DE GASTOS 2020</t>
  </si>
  <si>
    <t>D-3502-0200-7-3502024-01-A-2-0-0-0-0</t>
  </si>
  <si>
    <t>D-3502-0200-7-3502024-01-A-2-2-0-0-0</t>
  </si>
  <si>
    <t>D-3502-0200-7-3502024-01-A-2-2-10-0-0</t>
  </si>
  <si>
    <t>D-3502-0200-7-3502024-01-A-2-2-11-0-0</t>
  </si>
  <si>
    <t>D-3502-0200-7-3502024-01-A-2-2-12-0-0</t>
  </si>
  <si>
    <t>D-3502-0200-7-3502024-01-A-2-2-13-0-0</t>
  </si>
  <si>
    <t>D-3502-0200-7-3502024-01-A-2-2-14-0-0</t>
  </si>
  <si>
    <t>D-3502-0200-7-3502024-01-A-2-2-15-0-0</t>
  </si>
  <si>
    <t>D-3502-0200-7-3502024-01-A-2-2-16-0-0</t>
  </si>
  <si>
    <t>D-3502-0200-7-3502024-01-A-2-2-17-0-0</t>
  </si>
  <si>
    <t>D-3502-0200-7-3502024-01-A-2-2-18-0-0</t>
  </si>
  <si>
    <t>D-3502-0200-7-3502024-01-A-2-2-19-0-0</t>
  </si>
  <si>
    <t>D-3502-0200-7-3502024-01-A-2-2-2-0-0</t>
  </si>
  <si>
    <t>D-3502-0200-7-3502024-02-0-0-0-0</t>
  </si>
  <si>
    <t>C-3502-0200-7-0-3502024-02-A-02</t>
  </si>
  <si>
    <t>C-3502-0200-7-0-3502024-02-A-02-02</t>
  </si>
  <si>
    <t>C-3502-0200-7-0-3502024-02-A-02-02-01-000</t>
  </si>
  <si>
    <t>C-3502-0200-7-0-3502024-02-A-02-02-01-001</t>
  </si>
  <si>
    <t>C-3502-0200-7-0-3502024-02-A-02-02-01-002</t>
  </si>
  <si>
    <t>C-3502-0200-7-0-3502024-02-A-02-02-01-003</t>
  </si>
  <si>
    <t>C-3502-0200-7-0-3502024-02-A-02-02-01-004</t>
  </si>
  <si>
    <t>C-3502-0200-7-0-3502024-02-A-02-02-02-005</t>
  </si>
  <si>
    <t>C-3502-0200-7-0-3502024-02-A-02-02-02-006</t>
  </si>
  <si>
    <t>C-3502-0200-7-0-3502024-02-A-02-02-02-007</t>
  </si>
  <si>
    <t>C-3502-0200-7-0-3502024-02-A-02-02-02-008</t>
  </si>
  <si>
    <t>C-3502-0200-7-0-3502024-02-A-02-02-02-009</t>
  </si>
  <si>
    <t>C-3502-0200-7-0-3502024-02-A-02-02-02-010</t>
  </si>
  <si>
    <t>D-3502-0200-7-3502024-02-A-2-0-0-0-0</t>
  </si>
  <si>
    <t>D-3502-0200-7-3502024-02-A-2-2-0-0-0</t>
  </si>
  <si>
    <t>D-3502-0200-7-3502024-02-A-2-2-10-0-0</t>
  </si>
  <si>
    <t>D-3502-0200-7-3502024-02-A-2-2-11-0-0</t>
  </si>
  <si>
    <t>D-3502-0200-7-3502024-02-A-2-2-12-0-0</t>
  </si>
  <si>
    <t>D-3502-0200-7-3502024-02-A-2-2-13-0-0</t>
  </si>
  <si>
    <t>D-3502-0200-7-3502024-02-A-2-2-14-0-0</t>
  </si>
  <si>
    <t>D-3502-0200-7-3502024-02-A-2-2-15-0-0</t>
  </si>
  <si>
    <t>D-3502-0200-7-3502024-02-A-2-2-16-0-0</t>
  </si>
  <si>
    <t>D-3502-0200-7-3502024-02-A-2-2-17-0-0</t>
  </si>
  <si>
    <t>D-3502-0200-7-3502024-02-A-2-2-18-0-0</t>
  </si>
  <si>
    <t>D-3502-0200-7-3502024-02-A-2-2-19-0-0</t>
  </si>
  <si>
    <t>D-3502-0200-7-3502024-02-A-2-2-2-0-0</t>
  </si>
  <si>
    <t>C-3502-0200-7-0-3502024-03-A-02</t>
  </si>
  <si>
    <t>C-3502-0200-7-0-3502024-03-A-02-02</t>
  </si>
  <si>
    <t>C-3502-0200-7-0-3502024-03-A-02-02-01-000</t>
  </si>
  <si>
    <t>C-3502-0200-7-0-3502024-03-A-02-02-01-001</t>
  </si>
  <si>
    <t>C-3502-0200-7-0-3502024-03-A-02-02-01-002</t>
  </si>
  <si>
    <t>C-3502-0200-7-0-3502024-03-A-02-02-01-003</t>
  </si>
  <si>
    <t>C-3502-0200-7-0-3502024-03-A-02-02-01-004</t>
  </si>
  <si>
    <t>C-3502-0200-7-0-3502024-03-A-02-02-02-005</t>
  </si>
  <si>
    <t>C-3502-0200-7-0-3502024-03-A-02-02-02-006</t>
  </si>
  <si>
    <t>C-3502-0200-7-0-3502024-03-A-02-02-02-007</t>
  </si>
  <si>
    <t>C-3502-0200-7-0-3502024-03-A-02-02-02-008</t>
  </si>
  <si>
    <t>C-3502-0200-7-0-3502024-03-A-02-02-02-009</t>
  </si>
  <si>
    <t>C-3502-0200-7-0-3502024-03-A-02-02-02-010</t>
  </si>
  <si>
    <t>D-3502-0200-7-3502024-03-0-0-0-0</t>
  </si>
  <si>
    <t>D-3502-0200-7-3502024-04-0-0-0-0</t>
  </si>
  <si>
    <t>D-3502-0200-7-3502024-05-0-0-0-0</t>
  </si>
  <si>
    <t>D-3502-0200-7-3502024-06-0-0-0-0</t>
  </si>
  <si>
    <t>D-3502-0200-7-3502024-07-0-0-0-0</t>
  </si>
  <si>
    <t>D-3502-0200-7-3502024-08-0-0-0-0</t>
  </si>
  <si>
    <t>D-3502-0200-7-3502024-09-0-0-0-0</t>
  </si>
  <si>
    <t>D-3502-0200-7-3502024-10-0-0-0-0</t>
  </si>
  <si>
    <t>D-3502-0200-7-3502024-11-0-0-0-0</t>
  </si>
  <si>
    <t>D-3502-0200-7-3502024-03-A-2-0-0-0-0</t>
  </si>
  <si>
    <t>D-3502-0200-7-3502024-03-A-2-2-0-0-0</t>
  </si>
  <si>
    <t>D-3502-0200-7-3502024-03-A-2-2-10-0-0</t>
  </si>
  <si>
    <t>D-3502-0200-7-3502024-03-A-2-2-11-0-0</t>
  </si>
  <si>
    <t>D-3502-0200-7-3502024-03-A-2-2-12-0-0</t>
  </si>
  <si>
    <t>D-3502-0200-7-3502024-03-A-2-2-13-0-0</t>
  </si>
  <si>
    <t>D-3502-0200-7-3502024-03-A-2-2-14-0-0</t>
  </si>
  <si>
    <t>D-3502-0200-7-3502024-03-A-2-2-15-0-0</t>
  </si>
  <si>
    <t>D-3502-0200-7-3502024-03-A-2-2-16-0-0</t>
  </si>
  <si>
    <t>D-3502-0200-7-3502024-03-A-2-2-17-0-0</t>
  </si>
  <si>
    <t>D-3502-0200-7-3502024-03-A-2-2-18-0-0</t>
  </si>
  <si>
    <t>D-3502-0200-7-3502024-03-A-2-2-19-0-0</t>
  </si>
  <si>
    <t>D-3502-0200-7-3502024-03-A-2-2-2-0-0</t>
  </si>
  <si>
    <t>C-3502-0200-7-0-3502024-04-A-02</t>
  </si>
  <si>
    <t>C-3502-0200-7-0-3502024-04-A-02-02</t>
  </si>
  <si>
    <t>C-3502-0200-7-0-3502024-04-A-02-02-01-000</t>
  </si>
  <si>
    <t>C-3502-0200-7-0-3502024-04-A-02-02-01-001</t>
  </si>
  <si>
    <t>C-3502-0200-7-0-3502024-04-A-02-02-01-002</t>
  </si>
  <si>
    <t>C-3502-0200-7-0-3502024-04-A-02-02-01-003</t>
  </si>
  <si>
    <t>C-3502-0200-7-0-3502024-04-A-02-02-01-004</t>
  </si>
  <si>
    <t>C-3502-0200-7-0-3502024-04-A-02-02-02-005</t>
  </si>
  <si>
    <t>C-3502-0200-7-0-3502024-04-A-02-02-02-006</t>
  </si>
  <si>
    <t>C-3502-0200-7-0-3502024-04-A-02-02-02-007</t>
  </si>
  <si>
    <t>C-3502-0200-7-0-3502024-04-A-02-02-02-008</t>
  </si>
  <si>
    <t>C-3502-0200-7-0-3502024-04-A-02-02-02-009</t>
  </si>
  <si>
    <t>C-3502-0200-7-0-3502024-04-A-02-02-02-010</t>
  </si>
  <si>
    <t>D-3502-0200-7-3502024-04-A-2-0-0-0-0</t>
  </si>
  <si>
    <t>D-3502-0200-7-3502024-04-A-2-2-0-0-0</t>
  </si>
  <si>
    <t>D-3502-0200-7-3502024-04-A-2-2-10-0-0</t>
  </si>
  <si>
    <t>D-3502-0200-7-3502024-04-A-2-2-11-0-0</t>
  </si>
  <si>
    <t>D-3502-0200-7-3502024-04-A-2-2-12-0-0</t>
  </si>
  <si>
    <t>D-3502-0200-7-3502024-04-A-2-2-13-0-0</t>
  </si>
  <si>
    <t>D-3502-0200-7-3502024-04-A-2-2-14-0-0</t>
  </si>
  <si>
    <t>D-3502-0200-7-3502024-04-A-2-2-15-0-0</t>
  </si>
  <si>
    <t>D-3502-0200-7-3502024-04-A-2-2-16-0-0</t>
  </si>
  <si>
    <t>D-3502-0200-7-3502024-04-A-2-2-17-0-0</t>
  </si>
  <si>
    <t>D-3502-0200-7-3502024-04-A-2-2-18-0-0</t>
  </si>
  <si>
    <t>D-3502-0200-7-3502024-04-A-2-2-19-0-0</t>
  </si>
  <si>
    <t>D-3502-0200-7-3502024-04-A-2-2-2-0-0</t>
  </si>
  <si>
    <t>C-3502-0200-7-0-3502024-05-A-02</t>
  </si>
  <si>
    <t>C-3502-0200-7-0-3502024-05-A-02-02</t>
  </si>
  <si>
    <t>C-3502-0200-7-0-3502024-05-A-02-02-01-000</t>
  </si>
  <si>
    <t>C-3502-0200-7-0-3502024-05-A-02-02-01-001</t>
  </si>
  <si>
    <t>C-3502-0200-7-0-3502024-05-A-02-02-01-002</t>
  </si>
  <si>
    <t>C-3502-0200-7-0-3502024-05-A-02-02-01-003</t>
  </si>
  <si>
    <t>C-3502-0200-7-0-3502024-05-A-02-02-01-004</t>
  </si>
  <si>
    <t>C-3502-0200-7-0-3502024-05-A-02-02-02-005</t>
  </si>
  <si>
    <t>C-3502-0200-7-0-3502024-05-A-02-02-02-006</t>
  </si>
  <si>
    <t>C-3502-0200-7-0-3502024-05-A-02-02-02-007</t>
  </si>
  <si>
    <t>C-3502-0200-7-0-3502024-05-A-02-02-02-008</t>
  </si>
  <si>
    <t>C-3502-0200-7-0-3502024-05-A-02-02-02-009</t>
  </si>
  <si>
    <t>C-3502-0200-7-0-3502024-05-A-02-02-02-010</t>
  </si>
  <si>
    <t>D-3502-0200-7-3502024-05-A-2-0-0-0-0</t>
  </si>
  <si>
    <t>D-3502-0200-7-3502024-05-A-2-2-0-0-0</t>
  </si>
  <si>
    <t>D-3502-0200-7-3502024-05-A-2-2-10-0-0</t>
  </si>
  <si>
    <t>D-3502-0200-7-3502024-05-A-2-2-11-0-0</t>
  </si>
  <si>
    <t>D-3502-0200-7-3502024-05-A-2-2-12-0-0</t>
  </si>
  <si>
    <t>D-3502-0200-7-3502024-05-A-2-2-13-0-0</t>
  </si>
  <si>
    <t>D-3502-0200-7-3502024-05-A-2-2-14-0-0</t>
  </si>
  <si>
    <t>D-3502-0200-7-3502024-05-A-2-2-15-0-0</t>
  </si>
  <si>
    <t>D-3502-0200-7-3502024-05-A-2-2-16-0-0</t>
  </si>
  <si>
    <t>D-3502-0200-7-3502024-05-A-2-2-17-0-0</t>
  </si>
  <si>
    <t>D-3502-0200-7-3502024-05-A-2-2-18-0-0</t>
  </si>
  <si>
    <t>D-3502-0200-7-3502024-05-A-2-2-19-0-0</t>
  </si>
  <si>
    <t>D-3502-0200-7-3502024-05-A-2-2-2-0-0</t>
  </si>
  <si>
    <t>C-3502-0200-7-0-3502024-06-A-02</t>
  </si>
  <si>
    <t>C-3502-0200-7-0-3502024-06-A-02-02</t>
  </si>
  <si>
    <t>C-3502-0200-7-0-3502024-06-A-02-02-01-000</t>
  </si>
  <si>
    <t>C-3502-0200-7-0-3502024-06-A-02-02-01-001</t>
  </si>
  <si>
    <t>C-3502-0200-7-0-3502024-06-A-02-02-01-002</t>
  </si>
  <si>
    <t>C-3502-0200-7-0-3502024-06-A-02-02-01-003</t>
  </si>
  <si>
    <t>C-3502-0200-7-0-3502024-06-A-02-02-01-004</t>
  </si>
  <si>
    <t>C-3502-0200-7-0-3502024-06-A-02-02-02-005</t>
  </si>
  <si>
    <t>C-3502-0200-7-0-3502024-06-A-02-02-02-006</t>
  </si>
  <si>
    <t>C-3502-0200-7-0-3502024-06-A-02-02-02-007</t>
  </si>
  <si>
    <t>C-3502-0200-7-0-3502024-06-A-02-02-02-008</t>
  </si>
  <si>
    <t>C-3502-0200-7-0-3502024-06-A-02-02-02-009</t>
  </si>
  <si>
    <t>C-3502-0200-7-0-3502024-06-A-02-02-02-010</t>
  </si>
  <si>
    <t>D-3502-0200-7-3502024-06-A-2-0-0-0-0</t>
  </si>
  <si>
    <t>D-3502-0200-7-3502024-06-A-2-2-0-0-0</t>
  </si>
  <si>
    <t>D-3502-0200-7-3502024-06-A-2-2-10-0-0</t>
  </si>
  <si>
    <t>D-3502-0200-7-3502024-06-A-2-2-11-0-0</t>
  </si>
  <si>
    <t>D-3502-0200-7-3502024-06-A-2-2-12-0-0</t>
  </si>
  <si>
    <t>D-3502-0200-7-3502024-06-A-2-2-13-0-0</t>
  </si>
  <si>
    <t>D-3502-0200-7-3502024-06-A-2-2-14-0-0</t>
  </si>
  <si>
    <t>D-3502-0200-7-3502024-06-A-2-2-15-0-0</t>
  </si>
  <si>
    <t>D-3502-0200-7-3502024-06-A-2-2-16-0-0</t>
  </si>
  <si>
    <t>D-3502-0200-7-3502024-06-A-2-2-17-0-0</t>
  </si>
  <si>
    <t>D-3502-0200-7-3502024-06-A-2-2-18-0-0</t>
  </si>
  <si>
    <t>D-3502-0200-7-3502024-06-A-2-2-19-0-0</t>
  </si>
  <si>
    <t>D-3502-0200-7-3502024-06-A-2-2-2-0-0</t>
  </si>
  <si>
    <t>C-3502-0200-7-0-3502024-07-A-02</t>
  </si>
  <si>
    <t>C-3502-0200-7-0-3502024-07-A-02-02</t>
  </si>
  <si>
    <t>C-3502-0200-7-0-3502024-07-A-02-02-01-000</t>
  </si>
  <si>
    <t>C-3502-0200-7-0-3502024-07-A-02-02-01-001</t>
  </si>
  <si>
    <t>C-3502-0200-7-0-3502024-07-A-02-02-01-002</t>
  </si>
  <si>
    <t>C-3502-0200-7-0-3502024-07-A-02-02-01-003</t>
  </si>
  <si>
    <t>C-3502-0200-7-0-3502024-07-A-02-02-01-004</t>
  </si>
  <si>
    <t>C-3502-0200-7-0-3502024-07-A-02-02-02-005</t>
  </si>
  <si>
    <t>C-3502-0200-7-0-3502024-07-A-02-02-02-006</t>
  </si>
  <si>
    <t>C-3502-0200-7-0-3502024-07-A-02-02-02-007</t>
  </si>
  <si>
    <t>C-3502-0200-7-0-3502024-07-A-02-02-02-008</t>
  </si>
  <si>
    <t>C-3502-0200-7-0-3502024-07-A-02-02-02-009</t>
  </si>
  <si>
    <t>C-3502-0200-7-0-3502024-07-A-02-02-02-010</t>
  </si>
  <si>
    <t>D-3502-0200-7-3502024-07-A-2-0-0-0-0</t>
  </si>
  <si>
    <t>D-3502-0200-7-3502024-07-A-2-2-0-0-0</t>
  </si>
  <si>
    <t>D-3502-0200-7-3502024-07-A-2-2-10-0-0</t>
  </si>
  <si>
    <t>D-3502-0200-7-3502024-07-A-2-2-11-0-0</t>
  </si>
  <si>
    <t>D-3502-0200-7-3502024-07-A-2-2-12-0-0</t>
  </si>
  <si>
    <t>D-3502-0200-7-3502024-07-A-2-2-13-0-0</t>
  </si>
  <si>
    <t>D-3502-0200-7-3502024-07-A-2-2-14-0-0</t>
  </si>
  <si>
    <t>D-3502-0200-7-3502024-07-A-2-2-15-0-0</t>
  </si>
  <si>
    <t>D-3502-0200-7-3502024-07-A-2-2-16-0-0</t>
  </si>
  <si>
    <t>D-3502-0200-7-3502024-07-A-2-2-17-0-0</t>
  </si>
  <si>
    <t>D-3502-0200-7-3502024-07-A-2-2-18-0-0</t>
  </si>
  <si>
    <t>D-3502-0200-7-3502024-07-A-2-2-19-0-0</t>
  </si>
  <si>
    <t>D-3502-0200-7-3502024-07-A-2-2-2-0-0</t>
  </si>
  <si>
    <t>C-3502-0200-7-0-3502024-08-A-02</t>
  </si>
  <si>
    <t>C-3502-0200-7-0-3502024-08-A-02-02</t>
  </si>
  <si>
    <t>C-3502-0200-7-0-3502024-08-A-02-02-01-000</t>
  </si>
  <si>
    <t>C-3502-0200-7-0-3502024-08-A-02-02-01-001</t>
  </si>
  <si>
    <t>C-3502-0200-7-0-3502024-08-A-02-02-01-002</t>
  </si>
  <si>
    <t>C-3502-0200-7-0-3502024-08-A-02-02-01-003</t>
  </si>
  <si>
    <t>C-3502-0200-7-0-3502024-08-A-02-02-01-004</t>
  </si>
  <si>
    <t>C-3502-0200-7-0-3502024-08-A-02-02-02-005</t>
  </si>
  <si>
    <t>C-3502-0200-7-0-3502024-08-A-02-02-02-006</t>
  </si>
  <si>
    <t>C-3502-0200-7-0-3502024-08-A-02-02-02-007</t>
  </si>
  <si>
    <t>C-3502-0200-7-0-3502024-08-A-02-02-02-008</t>
  </si>
  <si>
    <t>C-3502-0200-7-0-3502024-08-A-02-02-02-009</t>
  </si>
  <si>
    <t>C-3502-0200-7-0-3502024-08-A-02-02-02-010</t>
  </si>
  <si>
    <t>D-3502-0200-7-3502024-08-A-2-0-0-0-0</t>
  </si>
  <si>
    <t>D-3502-0200-7-3502024-08-A-2-2-0-0-0</t>
  </si>
  <si>
    <t>D-3502-0200-7-3502024-08-A-2-2-10-0-0</t>
  </si>
  <si>
    <t>D-3502-0200-7-3502024-08-A-2-2-11-0-0</t>
  </si>
  <si>
    <t>D-3502-0200-7-3502024-08-A-2-2-12-0-0</t>
  </si>
  <si>
    <t>D-3502-0200-7-3502024-08-A-2-2-13-0-0</t>
  </si>
  <si>
    <t>D-3502-0200-7-3502024-08-A-2-2-14-0-0</t>
  </si>
  <si>
    <t>D-3502-0200-7-3502024-08-A-2-2-15-0-0</t>
  </si>
  <si>
    <t>D-3502-0200-7-3502024-08-A-2-2-16-0-0</t>
  </si>
  <si>
    <t>D-3502-0200-7-3502024-08-A-2-2-17-0-0</t>
  </si>
  <si>
    <t>D-3502-0200-7-3502024-08-A-2-2-18-0-0</t>
  </si>
  <si>
    <t>D-3502-0200-7-3502024-08-A-2-2-19-0-0</t>
  </si>
  <si>
    <t>D-3502-0200-7-3502024-08-A-2-2-2-0-0</t>
  </si>
  <si>
    <t>C-3502-0200-7-0-3502024-09-A-02</t>
  </si>
  <si>
    <t>C-3502-0200-7-0-3502024-09-A-02-02</t>
  </si>
  <si>
    <t>C-3502-0200-7-0-3502024-09-A-02-02-01-000</t>
  </si>
  <si>
    <t>C-3502-0200-7-0-3502024-09-A-02-02-01-001</t>
  </si>
  <si>
    <t>C-3502-0200-7-0-3502024-09-A-02-02-01-002</t>
  </si>
  <si>
    <t>C-3502-0200-7-0-3502024-09-A-02-02-01-003</t>
  </si>
  <si>
    <t>C-3502-0200-7-0-3502024-09-A-02-02-01-004</t>
  </si>
  <si>
    <t>C-3502-0200-7-0-3502024-09-A-02-02-02-005</t>
  </si>
  <si>
    <t>C-3502-0200-7-0-3502024-09-A-02-02-02-006</t>
  </si>
  <si>
    <t>C-3502-0200-7-0-3502024-09-A-02-02-02-007</t>
  </si>
  <si>
    <t>C-3502-0200-7-0-3502024-09-A-02-02-02-008</t>
  </si>
  <si>
    <t>C-3502-0200-7-0-3502024-09-A-02-02-02-009</t>
  </si>
  <si>
    <t>C-3502-0200-7-0-3502024-09-A-02-02-02-010</t>
  </si>
  <si>
    <t>D-3502-0200-7-3502024-09-A-2-0-0-0-0</t>
  </si>
  <si>
    <t>D-3502-0200-7-3502024-09-A-2-2-0-0-0</t>
  </si>
  <si>
    <t>D-3502-0200-7-3502024-09-A-2-2-10-0-0</t>
  </si>
  <si>
    <t>D-3502-0200-7-3502024-09-A-2-2-11-0-0</t>
  </si>
  <si>
    <t>D-3502-0200-7-3502024-09-A-2-2-12-0-0</t>
  </si>
  <si>
    <t>D-3502-0200-7-3502024-09-A-2-2-13-0-0</t>
  </si>
  <si>
    <t>D-3502-0200-7-3502024-09-A-2-2-14-0-0</t>
  </si>
  <si>
    <t>D-3502-0200-7-3502024-09-A-2-2-15-0-0</t>
  </si>
  <si>
    <t>D-3502-0200-7-3502024-09-A-2-2-16-0-0</t>
  </si>
  <si>
    <t>D-3502-0200-7-3502024-09-A-2-2-17-0-0</t>
  </si>
  <si>
    <t>D-3502-0200-7-3502024-09-A-2-2-18-0-0</t>
  </si>
  <si>
    <t>D-3502-0200-7-3502024-09-A-2-2-19-0-0</t>
  </si>
  <si>
    <t>D-3502-0200-7-3502024-09-A-2-2-2-0-0</t>
  </si>
  <si>
    <t>C-3502-0200-7-0-3502024-10-A-02</t>
  </si>
  <si>
    <t>C-3502-0200-7-0-3502024-10-A-02-02</t>
  </si>
  <si>
    <t>C-3502-0200-7-0-3502024-10-A-02-02-01-000</t>
  </si>
  <si>
    <t>C-3502-0200-7-0-3502024-10-A-02-02-01-001</t>
  </si>
  <si>
    <t>C-3502-0200-7-0-3502024-10-A-02-02-01-002</t>
  </si>
  <si>
    <t>C-3502-0200-7-0-3502024-10-A-02-02-01-003</t>
  </si>
  <si>
    <t>C-3502-0200-7-0-3502024-10-A-02-02-01-004</t>
  </si>
  <si>
    <t>C-3502-0200-7-0-3502024-10-A-02-02-02-005</t>
  </si>
  <si>
    <t>C-3502-0200-7-0-3502024-10-A-02-02-02-006</t>
  </si>
  <si>
    <t>C-3502-0200-7-0-3502024-10-A-02-02-02-007</t>
  </si>
  <si>
    <t>C-3502-0200-7-0-3502024-10-A-02-02-02-008</t>
  </si>
  <si>
    <t>C-3502-0200-7-0-3502024-10-A-02-02-02-009</t>
  </si>
  <si>
    <t>C-3502-0200-7-0-3502024-10-A-02-02-02-010</t>
  </si>
  <si>
    <t>D-3502-0200-7-3502024-10-A-2-0-0-0-0</t>
  </si>
  <si>
    <t>D-3502-0200-7-3502024-10-A-2-2-0-0-0</t>
  </si>
  <si>
    <t>D-3502-0200-7-3502024-10-A-2-2-10-0-0</t>
  </si>
  <si>
    <t>D-3502-0200-7-3502024-10-A-2-2-11-0-0</t>
  </si>
  <si>
    <t>D-3502-0200-7-3502024-10-A-2-2-12-0-0</t>
  </si>
  <si>
    <t>D-3502-0200-7-3502024-10-A-2-2-13-0-0</t>
  </si>
  <si>
    <t>D-3502-0200-7-3502024-10-A-2-2-14-0-0</t>
  </si>
  <si>
    <t>D-3502-0200-7-3502024-10-A-2-2-15-0-0</t>
  </si>
  <si>
    <t>D-3502-0200-7-3502024-10-A-2-2-16-0-0</t>
  </si>
  <si>
    <t>D-3502-0200-7-3502024-10-A-2-2-17-0-0</t>
  </si>
  <si>
    <t>D-3502-0200-7-3502024-10-A-2-2-18-0-0</t>
  </si>
  <si>
    <t>D-3502-0200-7-3502024-10-A-2-2-19-0-0</t>
  </si>
  <si>
    <t>D-3502-0200-7-3502024-10-A-2-2-2-0-0</t>
  </si>
  <si>
    <t>C-3502-0200-7-0-3502024-11-A-02</t>
  </si>
  <si>
    <t>C-3502-0200-7-0-3502024-11-A-02-02</t>
  </si>
  <si>
    <t>C-3502-0200-7-0-3502024-11-A-02-02-01-000</t>
  </si>
  <si>
    <t>C-3502-0200-7-0-3502024-11-A-02-02-01-001</t>
  </si>
  <si>
    <t>C-3502-0200-7-0-3502024-11-A-02-02-01-002</t>
  </si>
  <si>
    <t>C-3502-0200-7-0-3502024-11-A-02-02-01-003</t>
  </si>
  <si>
    <t>C-3502-0200-7-0-3502024-11-A-02-02-01-004</t>
  </si>
  <si>
    <t>C-3502-0200-7-0-3502024-11-A-02-02-02-005</t>
  </si>
  <si>
    <t>C-3502-0200-7-0-3502024-11-A-02-02-02-006</t>
  </si>
  <si>
    <t>C-3502-0200-7-0-3502024-11-A-02-02-02-007</t>
  </si>
  <si>
    <t>C-3502-0200-7-0-3502024-11-A-02-02-02-008</t>
  </si>
  <si>
    <t>C-3502-0200-7-0-3502024-11-A-02-02-02-009</t>
  </si>
  <si>
    <t>C-3502-0200-7-0-3502024-11-A-02-02-02-010</t>
  </si>
  <si>
    <t>D-3502-0200-7-3502024-11-A-2-2-0-0-0</t>
  </si>
  <si>
    <t>D-3502-0200-7-3502024-11-A-2-2-10-0-0</t>
  </si>
  <si>
    <t>D-3502-0200-7-3502024-11-A-2-2-11-0-0</t>
  </si>
  <si>
    <t>D-3502-0200-7-3502024-11-A-2-2-12-0-0</t>
  </si>
  <si>
    <t>D-3502-0200-7-3502024-11-A-2-2-13-0-0</t>
  </si>
  <si>
    <t>D-3502-0200-7-3502024-11-A-2-2-14-0-0</t>
  </si>
  <si>
    <t>D-3502-0200-7-3502024-11-A-2-2-15-0-0</t>
  </si>
  <si>
    <t>D-3502-0200-7-3502024-11-A-2-2-16-0-0</t>
  </si>
  <si>
    <t>D-3502-0200-7-3502024-11-A-2-2-17-0-0</t>
  </si>
  <si>
    <t>D-3502-0200-7-3502024-11-A-2-2-18-0-0</t>
  </si>
  <si>
    <t>D-3502-0200-7-3502024-11-A-2-2-19-0-0</t>
  </si>
  <si>
    <t>D-3502-0200-7-3502024-11-A-2-2-2-0-0</t>
  </si>
  <si>
    <t>C-3502-0200-7-0-3502027-01</t>
  </si>
  <si>
    <t>C-3502-0200-7-0-3502027-02</t>
  </si>
  <si>
    <t>C-3502-0200-7-0-3502027-03</t>
  </si>
  <si>
    <t>D-3502-0200-7-3502027-01-0-0-0-0</t>
  </si>
  <si>
    <t>D-3502-0200-7-3502027-02-0-0-0-0</t>
  </si>
  <si>
    <t>D-3502-0200-7-3502027-03-0-0-0-0</t>
  </si>
  <si>
    <t>C-3502-0200-7-0-3502027-01-01-A-02</t>
  </si>
  <si>
    <t>C-3502-0200-7-0-3502027-01-A-02-02</t>
  </si>
  <si>
    <t>C-3502-0200-7-0-3502027-01-A-02-02-01-000</t>
  </si>
  <si>
    <t>C-3502-0200-7-0-3502027-01-A-02-02-01-001</t>
  </si>
  <si>
    <t>C-3502-0200-7-0-3502027-01-A-02-02-01-002</t>
  </si>
  <si>
    <t>C-3502-0200-7-0-3502027-01-A-02-02-01-003</t>
  </si>
  <si>
    <t>C-3502-0200-7-0-3502027-01-A-02-02-01-004</t>
  </si>
  <si>
    <t>C-3502-0200-7-0-3502027-01-A-02-02-02-005</t>
  </si>
  <si>
    <t>C-3502-0200-7-0-3502027-01-A-02-02-02-006</t>
  </si>
  <si>
    <t>C-3502-0200-7-0-3502027-01-A-02-02-02-007</t>
  </si>
  <si>
    <t>C-3502-0200-7-0-3502027-01-A-02-02-02-008</t>
  </si>
  <si>
    <t>C-3502-0200-7-0-3502027-01-A-02-02-02-009</t>
  </si>
  <si>
    <t>C-3502-0200-7-0-3502027-01-A-02-02-02-010</t>
  </si>
  <si>
    <t>D-3502-0200-7-3502027-01-A-2-2-0-0-0</t>
  </si>
  <si>
    <t>D-3502-0200-7-3502027-01-A-2-2-10-0-0</t>
  </si>
  <si>
    <t>D-3502-0200-7-3502027-01-A-2-2-11-0-0</t>
  </si>
  <si>
    <t>D-3502-0200-7-3502027-01-A-2-2-12-0-0</t>
  </si>
  <si>
    <t>D-3502-0200-7-3502027-01-A-2-2-13-0-0</t>
  </si>
  <si>
    <t>D-3502-0200-7-3502027-01-A-2-2-14-0-0</t>
  </si>
  <si>
    <t>D-3502-0200-7-3502027-01-A-2-2-15-0-0</t>
  </si>
  <si>
    <t>D-3502-0200-7-3502027-01-A-2-2-16-0-0</t>
  </si>
  <si>
    <t>D-3502-0200-7-3502027-01-A-2-2-17-0-0</t>
  </si>
  <si>
    <t>D-3502-0200-7-3502027-01-A-2-2-18-0-0</t>
  </si>
  <si>
    <t>D-3502-0200-7-3502027-01-A-2-2-19-0-0</t>
  </si>
  <si>
    <t>D-3502-0200-7-3502027-01-A-2-2-2-0-0</t>
  </si>
  <si>
    <t>D-3502-0200-7-3502027-02-A-2-2-0-0-0</t>
  </si>
  <si>
    <t>D-3502-0200-7-3502027-02-A-2-2-10-0-0</t>
  </si>
  <si>
    <t>D-3502-0200-7-3502027-02-A-2-2-11-0-0</t>
  </si>
  <si>
    <t>D-3502-0200-7-3502027-02-A-2-2-12-0-0</t>
  </si>
  <si>
    <t>D-3502-0200-7-3502027-02-A-2-2-13-0-0</t>
  </si>
  <si>
    <t>D-3502-0200-7-3502027-02-A-2-2-14-0-0</t>
  </si>
  <si>
    <t>D-3502-0200-7-3502027-02-A-2-2-15-0-0</t>
  </si>
  <si>
    <t>D-3502-0200-7-3502027-02-A-2-2-16-0-0</t>
  </si>
  <si>
    <t>D-3502-0200-7-3502027-02-A-2-2-17-0-0</t>
  </si>
  <si>
    <t>D-3502-0200-7-3502027-02-A-2-2-18-0-0</t>
  </si>
  <si>
    <t>D-3502-0200-7-3502027-02-A-2-2-19-0-0</t>
  </si>
  <si>
    <t>D-3502-0200-7-3502027-02-A-2-2-2-0-0</t>
  </si>
  <si>
    <t>C-3502-0200-7-0-3502027-02-02-A-02</t>
  </si>
  <si>
    <t>C-3502-0200-7-0-3502027-02-A-02-02</t>
  </si>
  <si>
    <t>C-3502-0200-7-0-3502027-02-A-02-02-01-000</t>
  </si>
  <si>
    <t>C-3502-0200-7-0-3502027-02-A-02-02-01-001</t>
  </si>
  <si>
    <t>C-3502-0200-7-0-3502027-02-A-02-02-01-002</t>
  </si>
  <si>
    <t>C-3502-0200-7-0-3502027-02-A-02-02-01-003</t>
  </si>
  <si>
    <t>C-3502-0200-7-0-3502027-02-A-02-02-01-004</t>
  </si>
  <si>
    <t>C-3502-0200-7-0-3502027-02-A-02-02-02-005</t>
  </si>
  <si>
    <t>C-3502-0200-7-0-3502027-02-A-02-02-02-006</t>
  </si>
  <si>
    <t>C-3502-0200-7-0-3502027-02-A-02-02-02-007</t>
  </si>
  <si>
    <t>C-3502-0200-7-0-3502027-02-A-02-02-02-008</t>
  </si>
  <si>
    <t>C-3502-0200-7-0-3502027-02-A-02-02-02-009</t>
  </si>
  <si>
    <t>C-3502-0200-7-0-3502027-02-A-02-02-02-010</t>
  </si>
  <si>
    <t>C-3502-0200-7-0-3502027-03-A-02-02</t>
  </si>
  <si>
    <t>C-3502-0200-7-0-3502027-03-A-02-02-01-000</t>
  </si>
  <si>
    <t>C-3502-0200-7-0-3502027-03-A-02-02-01-001</t>
  </si>
  <si>
    <t>C-3502-0200-7-0-3502027-03-A-02-02-01-002</t>
  </si>
  <si>
    <t>C-3502-0200-7-0-3502027-03-A-02-02-01-003</t>
  </si>
  <si>
    <t>C-3502-0200-7-0-3502027-03-A-02-02-01-004</t>
  </si>
  <si>
    <t>C-3502-0200-7-0-3502027-03-A-02-02-02-005</t>
  </si>
  <si>
    <t>C-3502-0200-7-0-3502027-03-A-02-02-02-006</t>
  </si>
  <si>
    <t>C-3502-0200-7-0-3502027-03-A-02-02-02-007</t>
  </si>
  <si>
    <t>C-3502-0200-7-0-3502027-03-A-02-02-02-008</t>
  </si>
  <si>
    <t>C-3502-0200-7-0-3502027-03-A-02-02-02-009</t>
  </si>
  <si>
    <t>C-3502-0200-7-0-3502027-03-A-02-02-02-010</t>
  </si>
  <si>
    <t>D-3502-0200-7-3502027-03-A-2-2-0-0-0</t>
  </si>
  <si>
    <t>D-3502-0200-7-3502027-03-A-2-2-10-0-0</t>
  </si>
  <si>
    <t>D-3502-0200-7-3502027-03-A-2-2-11-0-0</t>
  </si>
  <si>
    <t>D-3502-0200-7-3502027-03-A-2-2-12-0-0</t>
  </si>
  <si>
    <t>D-3502-0200-7-3502027-03-A-2-2-13-0-0</t>
  </si>
  <si>
    <t>D-3502-0200-7-3502027-03-A-2-2-14-0-0</t>
  </si>
  <si>
    <t>D-3502-0200-7-3502027-03-A-2-2-15-0-0</t>
  </si>
  <si>
    <t>D-3502-0200-7-3502027-03-A-2-2-16-0-0</t>
  </si>
  <si>
    <t>D-3502-0200-7-3502027-03-A-2-2-17-0-0</t>
  </si>
  <si>
    <t>D-3502-0200-7-3502027-03-A-2-2-18-0-0</t>
  </si>
  <si>
    <t>D-3502-0200-7-3502027-03-A-2-2-19-0-0</t>
  </si>
  <si>
    <t>D-3502-0200-7-3502027-03-A-2-2-2-0-0</t>
  </si>
  <si>
    <t>C-3502-0200-7-0-3502105-01</t>
  </si>
  <si>
    <t>C-3502-0200-7-0-3502105-02</t>
  </si>
  <si>
    <t>C-3502-0200-7-0-3502105-03</t>
  </si>
  <si>
    <t>D-3502-0200-7-3502105-01-0-0-0-0</t>
  </si>
  <si>
    <t>D-3502-0200-7-3502105-02-0-0-0-0</t>
  </si>
  <si>
    <t>D-3502-0200-7-3502105-03-0-0-0-0</t>
  </si>
  <si>
    <t>D-3502-0200-7-3502105-01-A-2-2-0-0-0</t>
  </si>
  <si>
    <t>D-3502-0200-7-3502105-01-A-2-2-10-0-0</t>
  </si>
  <si>
    <t>D-3502-0200-7-3502105-01-A-2-2-11-0-0</t>
  </si>
  <si>
    <t>D-3502-0200-7-3502105-01-A-2-2-12-0-0</t>
  </si>
  <si>
    <t>D-3502-0200-7-3502105-01-A-2-2-13-0-0</t>
  </si>
  <si>
    <t>D-3502-0200-7-3502105-01-A-2-2-14-0-0</t>
  </si>
  <si>
    <t>D-3502-0200-7-3502105-01-A-2-2-15-0-0</t>
  </si>
  <si>
    <t>D-3502-0200-7-3502105-01-A-2-2-16-0-0</t>
  </si>
  <si>
    <t>D-3502-0200-7-3502105-01-A-2-2-17-0-0</t>
  </si>
  <si>
    <t>D-3502-0200-7-3502105-01-A-2-2-18-0-0</t>
  </si>
  <si>
    <t>D-3502-0200-7-3502105-01-A-2-2-19-0-0</t>
  </si>
  <si>
    <t>D-3502-0200-7-3502105-01-A-2-2-2-0-0</t>
  </si>
  <si>
    <t>C-3502-0200-7-0-3502105-01-01-A-02</t>
  </si>
  <si>
    <t>C-3502-0200-7-0-3502105-01-A-02-02</t>
  </si>
  <si>
    <t>C-3502-0200-7-0-3502105-01-A-02-02-01-000</t>
  </si>
  <si>
    <t>C-3502-0200-7-0-3502105-01-A-02-02-01-001</t>
  </si>
  <si>
    <t>C-3502-0200-7-0-3502105-01-A-02-02-01-002</t>
  </si>
  <si>
    <t>C-3502-0200-7-0-3502105-01-A-02-02-01-003</t>
  </si>
  <si>
    <t>C-3502-0200-7-0-3502105-01-A-02-02-01-004</t>
  </si>
  <si>
    <t>C-3502-0200-7-0-3502105-01-A-02-02-02-005</t>
  </si>
  <si>
    <t>C-3502-0200-7-0-3502105-01-A-02-02-02-006</t>
  </si>
  <si>
    <t>C-3502-0200-7-0-3502105-01-A-02-02-02-007</t>
  </si>
  <si>
    <t>C-3502-0200-7-0-3502105-01-A-02-02-02-008</t>
  </si>
  <si>
    <t>C-3502-0200-7-0-3502105-01-A-02-02-02-009</t>
  </si>
  <si>
    <t>C-3502-0200-7-0-3502105-01-A-02-02-02-010</t>
  </si>
  <si>
    <t>C-3502-0200-7-0-3502105-02-A-02-02</t>
  </si>
  <si>
    <t>C-3502-0200-7-0-3502105-02-A-02-02-01-000</t>
  </si>
  <si>
    <t>C-3502-0200-7-0-3502105-02-A-02-02-01-001</t>
  </si>
  <si>
    <t>C-3502-0200-7-0-3502105-02-A-02-02-01-002</t>
  </si>
  <si>
    <t>C-3502-0200-7-0-3502105-02-A-02-02-01-003</t>
  </si>
  <si>
    <t>C-3502-0200-7-0-3502105-02-A-02-02-01-004</t>
  </si>
  <si>
    <t>C-3502-0200-7-0-3502105-02-A-02-02-02-005</t>
  </si>
  <si>
    <t>C-3502-0200-7-0-3502105-02-A-02-02-02-006</t>
  </si>
  <si>
    <t>C-3502-0200-7-0-3502105-02-A-02-02-02-007</t>
  </si>
  <si>
    <t>C-3502-0200-7-0-3502105-02-A-02-02-02-008</t>
  </si>
  <si>
    <t>C-3502-0200-7-0-3502105-02-A-02-02-02-009</t>
  </si>
  <si>
    <t>C-3502-0200-7-0-3502105-02-A-02-02-02-010</t>
  </si>
  <si>
    <t>D-3502-0200-7-3502105-02-A-2-2-0-0-0</t>
  </si>
  <si>
    <t>D-3502-0200-7-3502105-02-A-2-2-10-0-0</t>
  </si>
  <si>
    <t>D-3502-0200-7-3502105-02-A-2-2-11-0-0</t>
  </si>
  <si>
    <t>D-3502-0200-7-3502105-02-A-2-2-12-0-0</t>
  </si>
  <si>
    <t>D-3502-0200-7-3502105-02-A-2-2-13-0-0</t>
  </si>
  <si>
    <t>D-3502-0200-7-3502105-02-A-2-2-14-0-0</t>
  </si>
  <si>
    <t>D-3502-0200-7-3502105-02-A-2-2-15-0-0</t>
  </si>
  <si>
    <t>D-3502-0200-7-3502105-02-A-2-2-16-0-0</t>
  </si>
  <si>
    <t>D-3502-0200-7-3502105-02-A-2-2-17-0-0</t>
  </si>
  <si>
    <t>D-3502-0200-7-3502105-02-A-2-2-18-0-0</t>
  </si>
  <si>
    <t>D-3502-0200-7-3502105-02-A-2-2-19-0-0</t>
  </si>
  <si>
    <t>D-3502-0200-7-3502105-02-A-2-2-2-0-0</t>
  </si>
  <si>
    <t>D-3502-0200-7-3502105-03-A-2-2-0-0-0</t>
  </si>
  <si>
    <t>D-3502-0200-7-3502105-03-A-2-2-10-0-0</t>
  </si>
  <si>
    <t>D-3502-0200-7-3502105-03-A-2-2-11-0-0</t>
  </si>
  <si>
    <t>D-3502-0200-7-3502105-03-A-2-2-12-0-0</t>
  </si>
  <si>
    <t>D-3502-0200-7-3502105-03-A-2-2-13-0-0</t>
  </si>
  <si>
    <t>D-3502-0200-7-3502105-03-A-2-2-14-0-0</t>
  </si>
  <si>
    <t>D-3502-0200-7-3502105-03-A-2-2-15-0-0</t>
  </si>
  <si>
    <t>D-3502-0200-7-3502105-03-A-2-2-16-0-0</t>
  </si>
  <si>
    <t>D-3502-0200-7-3502105-03-A-2-2-17-0-0</t>
  </si>
  <si>
    <t>D-3502-0200-7-3502105-03-A-2-2-18-0-0</t>
  </si>
  <si>
    <t>D-3502-0200-7-3502105-03-A-2-2-19-0-0</t>
  </si>
  <si>
    <t>D-3502-0200-7-3502105-03-A-2-2-2-0-0</t>
  </si>
  <si>
    <t>C-3502-0200-7-0-3502105-03-A-02-02</t>
  </si>
  <si>
    <t>C-3502-0200-7-0-3502105-03-A-02-02-01-000</t>
  </si>
  <si>
    <t>C-3502-0200-7-0-3502105-03-A-02-02-01-001</t>
  </si>
  <si>
    <t>C-3502-0200-7-0-3502105-03-A-02-02-01-002</t>
  </si>
  <si>
    <t>C-3502-0200-7-0-3502105-03-A-02-02-01-003</t>
  </si>
  <si>
    <t>C-3502-0200-7-0-3502105-03-A-02-02-01-004</t>
  </si>
  <si>
    <t>C-3502-0200-7-0-3502105-03-A-02-02-02-005</t>
  </si>
  <si>
    <t>C-3502-0200-7-0-3502105-03-A-02-02-02-006</t>
  </si>
  <si>
    <t>C-3502-0200-7-0-3502105-03-A-02-02-02-007</t>
  </si>
  <si>
    <t>C-3502-0200-7-0-3502105-03-A-02-02-02-008</t>
  </si>
  <si>
    <t>C-3502-0200-7-0-3502105-03-A-02-02-02-009</t>
  </si>
  <si>
    <t>C-3502-0200-7-0-3502105-03-A-02-02-02-010</t>
  </si>
  <si>
    <t>C-3502-0200-9-0-3502007-01</t>
  </si>
  <si>
    <t>D-3502-0200-9-3502007-01-0-0-0-0</t>
  </si>
  <si>
    <t>C-3502-0200-9-0-3502007-01-A-02</t>
  </si>
  <si>
    <t>C-3502-0200-9-0-3502007-01-A-02-02</t>
  </si>
  <si>
    <t>C-3502-0200-9-0-3502007-01-A-02-02-01-000</t>
  </si>
  <si>
    <t>C-3502-0200-9-0-3502007-01-A-02-02-01-001</t>
  </si>
  <si>
    <t>C-3502-0200-9-0-3502007-01-A-02-02-01-002</t>
  </si>
  <si>
    <t>C-3502-0200-9-0-3502007-01-A-02-02-01-003</t>
  </si>
  <si>
    <t>C-3502-0200-9-0-3502007-01-A-02-02-01-004</t>
  </si>
  <si>
    <t>C-3502-0200-9-0-3502007-01-A-02-02-02-005</t>
  </si>
  <si>
    <t>C-3502-0200-9-0-3502007-01-A-02-02-02-006</t>
  </si>
  <si>
    <t>C-3502-0200-9-0-3502007-01-A-02-02-02-007</t>
  </si>
  <si>
    <t>C-3502-0200-9-0-3502007-01-A-02-02-02-008</t>
  </si>
  <si>
    <t>C-3502-0200-9-0-3502007-01-A-02-02-02-009</t>
  </si>
  <si>
    <t>C-3502-0200-9-0-3502007-01-A-02-02-02-010</t>
  </si>
  <si>
    <t>D-3502-0200-9-3502007-01-A-2-0-0-0-0</t>
  </si>
  <si>
    <t>D-3502-0200-9-3502007-01-A-2-2-0-0-0</t>
  </si>
  <si>
    <t>D-3502-0200-9-3502007-01-A-2-2-10-0-0</t>
  </si>
  <si>
    <t>D-3502-0200-9-3502007-01-A-2-2-11-0-0</t>
  </si>
  <si>
    <t>D-3502-0200-9-3502007-01-A-2-2-12-0-0</t>
  </si>
  <si>
    <t>D-3502-0200-9-3502007-01-A-2-2-13-0-0</t>
  </si>
  <si>
    <t>D-3502-0200-9-3502007-01-A-2-2-14-0-0</t>
  </si>
  <si>
    <t>D-3502-0200-9-3502007-01-A-2-2-15-0-0</t>
  </si>
  <si>
    <t>D-3502-0200-9-3502007-01-A-2-2-16-0-0</t>
  </si>
  <si>
    <t>D-3502-0200-9-3502007-01-A-2-2-17-0-0</t>
  </si>
  <si>
    <t>D-3502-0200-9-3502007-01-A-2-2-18-0-0</t>
  </si>
  <si>
    <t>D-3502-0200-9-3502007-01-A-2-2-19-0-0</t>
  </si>
  <si>
    <t>D-3502-0200-9-3502007-01-A-2-2-2-0-0</t>
  </si>
  <si>
    <t>D-3502-0200-9-3502007-02-01-0-0-0-0</t>
  </si>
  <si>
    <t>D-3502-0200-9-3502007-02-A-2-0-0-0-0</t>
  </si>
  <si>
    <t>D-3502-0200-9-3502007-02-A-2-2-0-0-0</t>
  </si>
  <si>
    <t>D-3502-0200-9-3502007-02-A-2-2-10-0-0</t>
  </si>
  <si>
    <t>D-3502-0200-9-3502007-02-A-2-2-11-0-0</t>
  </si>
  <si>
    <t>D-3502-0200-9-3502007-02-A-2-2-12-0-0</t>
  </si>
  <si>
    <t>D-3502-0200-9-3502007-02-A-2-2-13-0-0</t>
  </si>
  <si>
    <t>D-3502-0200-9-3502007-02-A-2-2-14-0-0</t>
  </si>
  <si>
    <t>D-3502-0200-9-3502007-02-A-2-2-15-0-0</t>
  </si>
  <si>
    <t>D-3502-0200-9-3502007-02-A-2-2-16-0-0</t>
  </si>
  <si>
    <t>D-3502-0200-9-3502007-02-A-2-2-17-0-0</t>
  </si>
  <si>
    <t>D-3502-0200-9-3502007-02-A-2-2-18-0-0</t>
  </si>
  <si>
    <t>D-3502-0200-9-3502007-02-A-2-2-19-0-0</t>
  </si>
  <si>
    <t>D-3502-0200-9-3502007-02-A-2-2-2-0-0</t>
  </si>
  <si>
    <t>C-3502-0200-9-0-3502007-02-A-02</t>
  </si>
  <si>
    <t>C-3502-0200-9-0-3502007-02-A-02-02</t>
  </si>
  <si>
    <t>C-3502-0200-9-0-3502007-02-A-02-02-01-000</t>
  </si>
  <si>
    <t>C-3502-0200-9-0-3502007-02-A-02-02-01-001</t>
  </si>
  <si>
    <t>C-3502-0200-9-0-3502007-02-A-02-02-01-002</t>
  </si>
  <si>
    <t>C-3502-0200-9-0-3502007-02-A-02-02-01-003</t>
  </si>
  <si>
    <t>C-3502-0200-9-0-3502007-02-A-02-02-01-004</t>
  </si>
  <si>
    <t>C-3502-0200-9-0-3502007-02-A-02-02-02-005</t>
  </si>
  <si>
    <t>C-3502-0200-9-0-3502007-02-A-02-02-02-006</t>
  </si>
  <si>
    <t>C-3502-0200-9-0-3502007-02-A-02-02-02-007</t>
  </si>
  <si>
    <t>C-3502-0200-9-0-3502007-02-A-02-02-02-008</t>
  </si>
  <si>
    <t>C-3502-0200-9-0-3502007-02-A-02-02-02-009</t>
  </si>
  <si>
    <t>C-3502-0200-9-0-3502007-02-A-02-02-02-010</t>
  </si>
  <si>
    <t>C-3502-0200-9-0-3502012-01-A-02</t>
  </si>
  <si>
    <t>C-3502-0200-9-0-3502012-01-A-02-02</t>
  </si>
  <si>
    <t>C-3502-0200-9-0-3502012-01-A-02-02-01-000</t>
  </si>
  <si>
    <t>C-3502-0200-9-0-3502012-01-A-02-02-01-001</t>
  </si>
  <si>
    <t>C-3502-0200-9-0-3502012-01-A-02-02-01-002</t>
  </si>
  <si>
    <t>C-3502-0200-9-0-3502012-01-A-02-02-01-003</t>
  </si>
  <si>
    <t>C-3502-0200-9-0-3502012-01-A-02-02-01-004</t>
  </si>
  <si>
    <t>C-3502-0200-9-0-3502012-01-A-02-02-02-005</t>
  </si>
  <si>
    <t>C-3502-0200-9-0-3502012-01-A-02-02-02-006</t>
  </si>
  <si>
    <t>C-3502-0200-9-0-3502012-01-A-02-02-02-007</t>
  </si>
  <si>
    <t>C-3502-0200-9-0-3502012-01-A-02-02-02-008</t>
  </si>
  <si>
    <t>C-3502-0200-9-0-3502012-01-A-02-02-02-009</t>
  </si>
  <si>
    <t>C-3502-0200-9-0-3502012-01-A-02-02-02-010</t>
  </si>
  <si>
    <t>C-3502-0200-9-0-3502012-01</t>
  </si>
  <si>
    <t>D-3502-0200-9-3502012-01-A-2-0-0-0-0</t>
  </si>
  <si>
    <t>D-3502-0200-9-3502012-01-A-2-2-0-0-0</t>
  </si>
  <si>
    <t>D-3502-0200-9-3502012-01-A-2-2-10-0-0</t>
  </si>
  <si>
    <t>D-3502-0200-9-3502012-01-A-2-2-11-0-0</t>
  </si>
  <si>
    <t>D-3502-0200-9-3502012-01-A-2-2-12-0-0</t>
  </si>
  <si>
    <t>D-3502-0200-9-3502012-01-A-2-2-13-0-0</t>
  </si>
  <si>
    <t>D-3502-0200-9-3502012-01-A-2-2-14-0-0</t>
  </si>
  <si>
    <t>D-3502-0200-9-3502012-01-A-2-2-15-0-0</t>
  </si>
  <si>
    <t>D-3502-0200-9-3502012-01-A-2-2-16-0-0</t>
  </si>
  <si>
    <t>D-3502-0200-9-3502012-01-A-2-2-17-0-0</t>
  </si>
  <si>
    <t>D-3502-0200-9-3502012-01-A-2-2-18-0-0</t>
  </si>
  <si>
    <t>D-3502-0200-9-3502012-01-A-2-2-19-0-0</t>
  </si>
  <si>
    <t>D-3502-0200-9-3502012-01-A-2-2-2-0-0</t>
  </si>
  <si>
    <t>D-3502-0200-9-3502012-01-0-0-0-0</t>
  </si>
  <si>
    <t>D-3502-0200-9-3502012-02-0-0-0-0</t>
  </si>
  <si>
    <t>C-3502-0200-9-0-3502012-02</t>
  </si>
  <si>
    <t>D-3502-0200-9-3502012-02-A-2-0-0-0-0</t>
  </si>
  <si>
    <t>D-3502-0200-9-3502012-02-A-2-2-0-0-0</t>
  </si>
  <si>
    <t>D-3502-0200-9-3502012-02-A-2-2-10-0-0</t>
  </si>
  <si>
    <t>D-3502-0200-9-3502012-02-A-2-2-11-0-0</t>
  </si>
  <si>
    <t>D-3502-0200-9-3502012-02-A-2-2-12-0-0</t>
  </si>
  <si>
    <t>D-3502-0200-9-3502012-02-A-2-2-13-0-0</t>
  </si>
  <si>
    <t>D-3502-0200-9-3502012-02-A-2-2-14-0-0</t>
  </si>
  <si>
    <t>D-3502-0200-9-3502012-02-A-2-2-15-0-0</t>
  </si>
  <si>
    <t>D-3502-0200-9-3502012-02-A-2-2-16-0-0</t>
  </si>
  <si>
    <t>D-3502-0200-9-3502012-02-A-2-2-17-0-0</t>
  </si>
  <si>
    <t>D-3502-0200-9-3502012-02-A-2-2-18-0-0</t>
  </si>
  <si>
    <t>D-3502-0200-9-3502012-02-A-2-2-19-0-0</t>
  </si>
  <si>
    <t>D-3502-0200-9-3502012-02-A-2-2-2-0-0</t>
  </si>
  <si>
    <t>C-3502-0200-9-0-3502012-02-A-02</t>
  </si>
  <si>
    <t>C-3502-0200-9-0-3502012-02-A-02-02</t>
  </si>
  <si>
    <t>C-3502-0200-9-0-3502012-02-A-02-02-01-001</t>
  </si>
  <si>
    <t>C-3502-0200-9-0-3502012-02-A-02-02-01-002</t>
  </si>
  <si>
    <t>C-3502-0200-9-0-3502012-02-A-02-02-01-003</t>
  </si>
  <si>
    <t>C-3502-0200-9-0-3502012-02-A-02-02-01-004</t>
  </si>
  <si>
    <t>C-3502-0200-9-0-3502012-02-A-02-02-02-005</t>
  </si>
  <si>
    <t>C-3502-0200-9-0-3502012-02-A-02-02-02-006</t>
  </si>
  <si>
    <t>C-3502-0200-9-0-3502012-02-A-02-02-02-007</t>
  </si>
  <si>
    <t>C-3502-0200-9-0-3502012-02-A-02-02-02-008</t>
  </si>
  <si>
    <t>C-3502-0200-9-0-3502012-02-A-02-02-02-009</t>
  </si>
  <si>
    <t>C-3502-0200-9-0-3502012-02-A-02-02-02-010</t>
  </si>
  <si>
    <t>C-3502-0200-9-0-3502016-01</t>
  </si>
  <si>
    <t>D-3502-0200-9-3502016-01-0-0-0-0</t>
  </si>
  <si>
    <t>C-3502-0200-9-0-3502016-01-A-02</t>
  </si>
  <si>
    <t>C-3502-0200-9-0-3502016-01-A-02-02</t>
  </si>
  <si>
    <t>C-3502-0200-9-0-3502016-01-A-02-02-01-000</t>
  </si>
  <si>
    <t>C-3502-0200-9-0-3502016-01-A-02-02-01-001</t>
  </si>
  <si>
    <t>C-3502-0200-9-0-3502016-01-A-02-02-01-002</t>
  </si>
  <si>
    <t>C-3502-0200-9-0-3502016-01-A-02-02-01-003</t>
  </si>
  <si>
    <t>C-3502-0200-9-0-3502016-01-A-02-02-01-004</t>
  </si>
  <si>
    <t>C-3502-0200-9-0-3502016-01-A-02-02-02-005</t>
  </si>
  <si>
    <t>C-3502-0200-9-0-3502016-01-A-02-02-02-006</t>
  </si>
  <si>
    <t>C-3502-0200-9-0-3502016-01-A-02-02-02-007</t>
  </si>
  <si>
    <t>C-3502-0200-9-0-3502016-01-A-02-02-02-008</t>
  </si>
  <si>
    <t>C-3502-0200-9-0-3502016-01-A-02-02-02-009</t>
  </si>
  <si>
    <t>C-3502-0200-9-0-3502016-01-A-02-02-02-010</t>
  </si>
  <si>
    <t>C-3502-0200-9-0-3502016-02</t>
  </si>
  <si>
    <t>C-3502-0200-9-0-3502016-02-A-02</t>
  </si>
  <si>
    <t>C-3502-0200-9-0-3502016-02-A-02-02</t>
  </si>
  <si>
    <t>C-3502-0200-9-0-3502016-02-A-02-02-01-000</t>
  </si>
  <si>
    <t>C-3502-0200-9-0-3502016-02-A-02-02-01-001</t>
  </si>
  <si>
    <t>C-3502-0200-9-0-3502016-02-A-02-02-01-002</t>
  </si>
  <si>
    <t>C-3502-0200-9-0-3502016-02-A-02-02-01-003</t>
  </si>
  <si>
    <t>C-3502-0200-9-0-3502016-02-A-02-02-01-004</t>
  </si>
  <si>
    <t>C-3502-0200-9-0-3502016-02-A-02-02-02-005</t>
  </si>
  <si>
    <t>C-3502-0200-9-0-3502016-02-A-02-02-02-006</t>
  </si>
  <si>
    <t>C-3502-0200-9-0-3502016-02-A-02-02-02-007</t>
  </si>
  <si>
    <t>C-3502-0200-9-0-3502016-02-A-02-02-02-008</t>
  </si>
  <si>
    <t>C-3502-0200-9-0-3502016-02-A-02-02-02-009</t>
  </si>
  <si>
    <t>C-3502-0200-9-0-3502016-02-A-02-02-02-010</t>
  </si>
  <si>
    <t>D-3502-0200-9-3502016-02-0-0-0-0</t>
  </si>
  <si>
    <t>D-3502-0200-9-3502016-02-A-2-0-0-0-0</t>
  </si>
  <si>
    <t>D-3502-0200-9-3502016-02-A-2-2-0-0-0</t>
  </si>
  <si>
    <t>D-3502-0200-9-3502016-02-A-2-2-10-0-0</t>
  </si>
  <si>
    <t>D-3502-0200-9-3502016-02-A-2-2-11-0-0</t>
  </si>
  <si>
    <t>D-3502-0200-9-3502016-02-A-2-2-12-0-0</t>
  </si>
  <si>
    <t>D-3502-0200-9-3502016-02-A-2-2-13-0-0</t>
  </si>
  <si>
    <t>D-3502-0200-9-3502016-02-A-2-2-14-0-0</t>
  </si>
  <si>
    <t>D-3502-0200-9-3502016-02-A-2-2-15-0-0</t>
  </si>
  <si>
    <t>D-3502-0200-9-3502016-02-A-2-2-16-0-0</t>
  </si>
  <si>
    <t>D-3502-0200-9-3502016-02-A-2-2-17-0-0</t>
  </si>
  <si>
    <t>D-3502-0200-9-3502016-02-A-2-2-18-0-0</t>
  </si>
  <si>
    <t>D-3502-0200-9-3502016-02-A-2-2-19-0-0</t>
  </si>
  <si>
    <t>D-3502-0200-9-3502016-02-A-2-2-2-0-0</t>
  </si>
  <si>
    <t>D-3502-0200-9-3502016-01-A-2-0-0-0-0</t>
  </si>
  <si>
    <t>D-3502-0200-9-3502016-01-A-2-2-0-0-0</t>
  </si>
  <si>
    <t>D-3502-0200-9-3502016-01-A-2-2-10-0-0</t>
  </si>
  <si>
    <t>D-3502-0200-9-3502016-01-A-2-2-11-0-0</t>
  </si>
  <si>
    <t>D-3502-0200-9-3502016-01-A-2-2-12-0-0</t>
  </si>
  <si>
    <t>D-3502-0200-9-3502016-01-A-2-2-13-0-0</t>
  </si>
  <si>
    <t>D-3502-0200-9-3502016-01-A-2-2-14-0-0</t>
  </si>
  <si>
    <t>D-3502-0200-9-3502016-01-A-2-2-15-0-0</t>
  </si>
  <si>
    <t>D-3502-0200-9-3502016-01-A-2-2-16-0-0</t>
  </si>
  <si>
    <t>D-3502-0200-9-3502016-01-A-2-2-17-0-0</t>
  </si>
  <si>
    <t>D-3502-0200-9-3502016-01-A-2-2-18-0-0</t>
  </si>
  <si>
    <t>D-3502-0200-9-3502016-01-A-2-2-19-0-0</t>
  </si>
  <si>
    <t>D-3502-0200-9-3502016-01-A-2-2-2-0-0</t>
  </si>
  <si>
    <t>C-3502-0200-9-0-3502024-01</t>
  </si>
  <si>
    <t>D-3502-0200-9-3502024-01-0-0-0-0</t>
  </si>
  <si>
    <t>C-3502-0200-9-0-3502024-02</t>
  </si>
  <si>
    <t>D-3502-0200-9-3502024-02-0-0-0-0</t>
  </si>
  <si>
    <t>D-3502-0200-9-3502024-01-A-2-0-0-0-0</t>
  </si>
  <si>
    <t>D-3502-0200-9-3502024-01-A-2-2-0-0-0</t>
  </si>
  <si>
    <t>D-3502-0200-9-3502024-01-A-2-2-10-0-0</t>
  </si>
  <si>
    <t>D-3502-0200-9-3502024-01-A-2-2-11-0-0</t>
  </si>
  <si>
    <t>D-3502-0200-9-3502024-01-A-2-2-12-0-0</t>
  </si>
  <si>
    <t>D-3502-0200-9-3502024-01-A-2-2-13-0-0</t>
  </si>
  <si>
    <t>D-3502-0200-9-3502024-01-A-2-2-14-0-0</t>
  </si>
  <si>
    <t>D-3502-0200-9-3502024-01-A-2-2-15-0-0</t>
  </si>
  <si>
    <t>D-3502-0200-9-3502024-01-A-2-2-16-0-0</t>
  </si>
  <si>
    <t>D-3502-0200-9-3502024-01-A-2-2-17-0-0</t>
  </si>
  <si>
    <t>D-3502-0200-9-3502024-01-A-2-2-18-0-0</t>
  </si>
  <si>
    <t>D-3502-0200-9-3502024-01-A-2-2-19-0-0</t>
  </si>
  <si>
    <t>D-3502-0200-9-3502024-01-A-2-2-2-0-0</t>
  </si>
  <si>
    <t>D-3502-0200-9-3502024-02-A-2-0-0-0-0</t>
  </si>
  <si>
    <t>D-3502-0200-9-3502024-02-A-2-2-0-0-0</t>
  </si>
  <si>
    <t>D-3502-0200-9-3502024-02-A-2-2-10-0-0</t>
  </si>
  <si>
    <t>D-3502-0200-9-3502024-02-A-2-2-11-0-0</t>
  </si>
  <si>
    <t>D-3502-0200-9-3502024-02-A-2-2-12-0-0</t>
  </si>
  <si>
    <t>D-3502-0200-9-3502024-02-A-2-2-13-0-0</t>
  </si>
  <si>
    <t>D-3502-0200-9-3502024-02-A-2-2-14-0-0</t>
  </si>
  <si>
    <t>D-3502-0200-9-3502024-02-A-2-2-15-0-0</t>
  </si>
  <si>
    <t>D-3502-0200-9-3502024-02-A-2-2-16-0-0</t>
  </si>
  <si>
    <t>D-3502-0200-9-3502024-02-A-2-2-17-0-0</t>
  </si>
  <si>
    <t>D-3502-0200-9-3502024-02-A-2-2-18-0-0</t>
  </si>
  <si>
    <t>D-3502-0200-9-3502024-02-A-2-2-19-0-0</t>
  </si>
  <si>
    <t>D-3502-0200-9-3502024-02-A-2-2-2-0-0</t>
  </si>
  <si>
    <t>C-3502-0200-9-0-3502024-02-A-02-02-02-010</t>
  </si>
  <si>
    <t>C-3502-0200-9-0-3502024-02-A-02</t>
  </si>
  <si>
    <t>C-3502-0200-9-0-3502024-02-A-02-02</t>
  </si>
  <si>
    <t>C-3502-0200-9-0-3502024-02-A-02-02-01-000</t>
  </si>
  <si>
    <t>C-3502-0200-9-0-3502024-02-A-02-02-01-001</t>
  </si>
  <si>
    <t>C-3502-0200-9-0-3502024-02-A-02-02-01-002</t>
  </si>
  <si>
    <t>C-3502-0200-9-0-3502024-02-A-02-02-01-003</t>
  </si>
  <si>
    <t>C-3502-0200-9-0-3502024-02-A-02-02-01-004</t>
  </si>
  <si>
    <t>C-3502-0200-9-0-3502024-02-A-02-02-02-005</t>
  </si>
  <si>
    <t>C-3502-0200-9-0-3502024-02-A-02-02-02-006</t>
  </si>
  <si>
    <t>C-3502-0200-9-0-3502024-02-A-02-02-02-007</t>
  </si>
  <si>
    <t>C-3502-0200-9-0-3502024-02-A-02-02-02-008</t>
  </si>
  <si>
    <t>C-3502-0200-9-0-3502024-02-A-02-02-02-009</t>
  </si>
  <si>
    <t>C-3502-0200-9-0-3502024-01-A-02-02-02-010</t>
  </si>
  <si>
    <t>C-3502-0200-9-0-3502024-01-A-02</t>
  </si>
  <si>
    <t>C-3502-0200-9-0-3502024-01-A-02-02</t>
  </si>
  <si>
    <t>C-3502-0200-9-0-3502024-01-A-02-02-01-000</t>
  </si>
  <si>
    <t>C-3502-0200-9-0-3502024-01-A-02-02-01-001</t>
  </si>
  <si>
    <t>C-3502-0200-9-0-3502024-01-A-02-02-01-002</t>
  </si>
  <si>
    <t>C-3502-0200-9-0-3502024-01-A-02-02-01-003</t>
  </si>
  <si>
    <t>C-3502-0200-9-0-3502024-01-A-02-02-01-004</t>
  </si>
  <si>
    <t>C-3502-0200-9-0-3502024-01-A-02-02-02-005</t>
  </si>
  <si>
    <t>C-3502-0200-9-0-3502024-01-A-02-02-02-006</t>
  </si>
  <si>
    <t>C-3502-0200-9-0-3502024-01-A-02-02-02-007</t>
  </si>
  <si>
    <t>C-3502-0200-9-0-3502024-01-A-02-02-02-008</t>
  </si>
  <si>
    <t>C-3502-0200-9-0-3502024-01-A-02-02-02-009</t>
  </si>
  <si>
    <t>C-3502-0200-9-0-3502026-01</t>
  </si>
  <si>
    <t>D-3502-0200-9-3502026-01-0-0-0-0</t>
  </si>
  <si>
    <t>C-3502-0200-9-0-3502026-02</t>
  </si>
  <si>
    <t>D-3502-0200-9-3502026-02-0-0-0-0</t>
  </si>
  <si>
    <t>C-3502-0200-9-0-3502026-02-A-02</t>
  </si>
  <si>
    <t>C-3502-0200-9-0-3502026-02-A-02-02</t>
  </si>
  <si>
    <t>C-3502-0200-9-0-3502026-02-A-02-02-01-000</t>
  </si>
  <si>
    <t>C-3502-0200-9-0-3502026-02-A-02-02-01-001</t>
  </si>
  <si>
    <t>C-3502-0200-9-0-3502026-02-A-02-02-01-002</t>
  </si>
  <si>
    <t>C-3502-0200-9-0-3502026-02-A-02-02-01-003</t>
  </si>
  <si>
    <t>C-3502-0200-9-0-3502026-02-A-02-02-01-004</t>
  </si>
  <si>
    <t>C-3502-0200-9-0-3502026-02-A-02-02-02-005</t>
  </si>
  <si>
    <t>C-3502-0200-9-0-3502026-02-A-02-02-02-006</t>
  </si>
  <si>
    <t>C-3502-0200-9-0-3502026-02-A-02-02-02-007</t>
  </si>
  <si>
    <t>C-3502-0200-9-0-3502026-02-A-02-02-02-008</t>
  </si>
  <si>
    <t>C-3502-0200-9-0-3502026-02-A-02-02-02-009</t>
  </si>
  <si>
    <t>C-3502-0200-9-0-3502026-02-A-02-02-02-010</t>
  </si>
  <si>
    <t>C-3502-0200-9-0-3502026-01-A-02-02-02-010</t>
  </si>
  <si>
    <t>C-3502-0200-9-0-3502026-01-A-02</t>
  </si>
  <si>
    <t>C-3502-0200-9-0-3502026-01-A-02-02</t>
  </si>
  <si>
    <t>C-3502-0200-9-0-3502026-01-A-02-02-01-000</t>
  </si>
  <si>
    <t>C-3502-0200-9-0-3502026-01-A-02-02-01-001</t>
  </si>
  <si>
    <t>C-3502-0200-9-0-3502026-01-A-02-02-01-002</t>
  </si>
  <si>
    <t>C-3502-0200-9-0-3502026-01-A-02-02-01-003</t>
  </si>
  <si>
    <t>C-3502-0200-9-0-3502026-01-A-02-02-01-004</t>
  </si>
  <si>
    <t>C-3502-0200-9-0-3502026-01-A-02-02-02-005</t>
  </si>
  <si>
    <t>C-3502-0200-9-0-3502026-01-A-02-02-02-006</t>
  </si>
  <si>
    <t>C-3502-0200-9-0-3502026-01-A-02-02-02-007</t>
  </si>
  <si>
    <t>C-3502-0200-9-0-3502026-01-A-02-02-02-008</t>
  </si>
  <si>
    <t>C-3502-0200-9-0-3502026-01-A-02-02-02-009</t>
  </si>
  <si>
    <t>D-3502-0200-9-3502026-01-A-2-0-0-0-0</t>
  </si>
  <si>
    <t>D-3502-0200-9-3502026-01-A-2-2-0-0-0</t>
  </si>
  <si>
    <t>D-3502-0200-9-3502026-01-A-2-2-10-0-0</t>
  </si>
  <si>
    <t>D-3502-0200-9-3502026-01-A-2-2-11-0-0</t>
  </si>
  <si>
    <t>D-3502-0200-9-3502026-01-A-2-2-12-0-0</t>
  </si>
  <si>
    <t>D-3502-0200-9-3502026-01-A-2-2-13-0-0</t>
  </si>
  <si>
    <t>D-3502-0200-9-3502026-01-A-2-2-14-0-0</t>
  </si>
  <si>
    <t>D-3502-0200-9-3502026-01-A-2-2-15-0-0</t>
  </si>
  <si>
    <t>D-3502-0200-9-3502026-01-A-2-2-16-0-0</t>
  </si>
  <si>
    <t>D-3502-0200-9-3502026-01-A-2-2-17-0-0</t>
  </si>
  <si>
    <t>D-3502-0200-9-3502026-01-A-2-2-18-0-0</t>
  </si>
  <si>
    <t>D-3502-0200-9-3502026-01-A-2-2-19-0-0</t>
  </si>
  <si>
    <t>D-3502-0200-9-3502026-01-A-2-2-2-0-0</t>
  </si>
  <si>
    <t>D-3502-0200-9-3502026-02-A-2-0-0-0-0</t>
  </si>
  <si>
    <t>D-3502-0200-9-3502026-02-A-2-2-0-0-0</t>
  </si>
  <si>
    <t>D-3502-0200-9-3502026-02-A-2-2-10-0-0</t>
  </si>
  <si>
    <t>D-3502-0200-9-3502026-02-A-2-2-11-0-0</t>
  </si>
  <si>
    <t>D-3502-0200-9-3502026-02-A-2-2-12-0-0</t>
  </si>
  <si>
    <t>D-3502-0200-9-3502026-02-A-2-2-13-0-0</t>
  </si>
  <si>
    <t>D-3502-0200-9-3502026-02-A-2-2-14-0-0</t>
  </si>
  <si>
    <t>D-3502-0200-9-3502026-02-A-2-2-15-0-0</t>
  </si>
  <si>
    <t>D-3502-0200-9-3502026-02-A-2-2-16-0-0</t>
  </si>
  <si>
    <t>D-3502-0200-9-3502026-02-A-2-2-17-0-0</t>
  </si>
  <si>
    <t>D-3502-0200-9-3502026-02-A-2-2-18-0-0</t>
  </si>
  <si>
    <t>D-3502-0200-9-3502026-02-A-2-2-19-0-0</t>
  </si>
  <si>
    <t>D-3502-0200-9-3502026-02-A-2-2-2-0-0</t>
  </si>
  <si>
    <t>C-3502-0200-9-0-3502107-01</t>
  </si>
  <si>
    <t>D-3502-0200-9-3502107-01-0-0-0-0</t>
  </si>
  <si>
    <t>C-3502-0200-9-0-3502107-02</t>
  </si>
  <si>
    <t>D-3502-0200-9-3502107-02-0-0-0-0</t>
  </si>
  <si>
    <t>D-3502-0200-9-3502107-02-A-2-0-0-0-0</t>
  </si>
  <si>
    <t>D-3502-0200-9-3502107-02-A-2-2-0-0-0</t>
  </si>
  <si>
    <t>D-3502-0200-9-3502107-02-A-2-2-10-0-0</t>
  </si>
  <si>
    <t>D-3502-0200-9-3502107-02-A-2-2-11-0-0</t>
  </si>
  <si>
    <t>D-3502-0200-9-3502107-02-A-2-2-12-0-0</t>
  </si>
  <si>
    <t>D-3502-0200-9-3502107-02-A-2-2-13-0-0</t>
  </si>
  <si>
    <t>D-3502-0200-9-3502107-02-A-2-2-14-0-0</t>
  </si>
  <si>
    <t>D-3502-0200-9-3502107-02-A-2-2-15-0-0</t>
  </si>
  <si>
    <t>D-3502-0200-9-3502107-02-A-2-2-16-0-0</t>
  </si>
  <si>
    <t>D-3502-0200-9-3502107-02-A-2-2-17-0-0</t>
  </si>
  <si>
    <t>D-3502-0200-9-3502107-02-A-2-2-18-0-0</t>
  </si>
  <si>
    <t>D-3502-0200-9-3502107-02-A-2-2-19-0-0</t>
  </si>
  <si>
    <t>D-3502-0200-9-3502107-02-A-2-2-2-0-0</t>
  </si>
  <si>
    <t>D-3502-0200-9-3502107-01-A-2-2-2-0-0</t>
  </si>
  <si>
    <t>D-3502-0200-9-3502107-01-A-2-0-0-0-0</t>
  </si>
  <si>
    <t>D-3502-0200-9-3502107-01-A-2-2-0-0-0</t>
  </si>
  <si>
    <t>D-3502-0200-9-3502107-01-A-2-2-10-0-0</t>
  </si>
  <si>
    <t>D-3502-0200-9-3502107-01-A-2-2-11-0-0</t>
  </si>
  <si>
    <t>D-3502-0200-9-3502107-01-A-2-2-12-0-0</t>
  </si>
  <si>
    <t>D-3502-0200-9-3502107-01-A-2-2-13-0-0</t>
  </si>
  <si>
    <t>D-3502-0200-9-3502107-01-A-2-2-14-0-0</t>
  </si>
  <si>
    <t>D-3502-0200-9-3502107-01-A-2-2-15-0-0</t>
  </si>
  <si>
    <t>D-3502-0200-9-3502107-01-A-2-2-16-0-0</t>
  </si>
  <si>
    <t>D-3502-0200-9-3502107-01-A-2-2-17-0-0</t>
  </si>
  <si>
    <t>D-3502-0200-9-3502107-01-A-2-2-18-0-0</t>
  </si>
  <si>
    <t>D-3502-0200-9-3502107-01-A-2-2-19-0-0</t>
  </si>
  <si>
    <t>C-3502-0200-9-0-3502107-01-A-02</t>
  </si>
  <si>
    <t>C-3502-0200-9-0-3502107-01-A-02-02</t>
  </si>
  <si>
    <t>C-3502-0200-9-0-3502107-01-A-02-02-01-000</t>
  </si>
  <si>
    <t>C-3502-0200-9-0-3502107-01-A-02-02-01-001</t>
  </si>
  <si>
    <t>C-3502-0200-9-0-3502107-01-A-02-02-01-002</t>
  </si>
  <si>
    <t>C-3502-0200-9-0-3502107-01-A-02-02-01-003</t>
  </si>
  <si>
    <t>C-3502-0200-9-0-3502107-01-A-02-02-01-004</t>
  </si>
  <si>
    <t>C-3502-0200-9-0-3502107-01-A-02-02-02-005</t>
  </si>
  <si>
    <t>C-3502-0200-9-0-3502107-01-A-02-02-02-006</t>
  </si>
  <si>
    <t>C-3502-0200-9-0-3502107-01-A-02-02-02-007</t>
  </si>
  <si>
    <t>C-3502-0200-9-0-3502107-01-A-02-02-02-008</t>
  </si>
  <si>
    <t>C-3502-0200-9-0-3502107-01-A-02-02-02-009</t>
  </si>
  <si>
    <t>C-3502-0200-9-0-3502107-01-A-02-02-02-010</t>
  </si>
  <si>
    <t>C-3502-0200-9-0-3502107-02-A-02</t>
  </si>
  <si>
    <t>C-3502-0200-9-0-3502107-02-A-02-02</t>
  </si>
  <si>
    <t>C-3502-0200-9-0-3502107-02-A-02-02-01-000</t>
  </si>
  <si>
    <t>C-3502-0200-9-0-3502107-02-A-02-02-01-001</t>
  </si>
  <si>
    <t>C-3502-0200-9-0-3502107-02-A-02-02-01-002</t>
  </si>
  <si>
    <t>C-3502-0200-9-0-3502107-02-A-02-02-01-003</t>
  </si>
  <si>
    <t>C-3502-0200-9-0-3502107-02-A-02-02-01-004</t>
  </si>
  <si>
    <t>C-3502-0200-9-0-3502107-02-A-02-02-02-005</t>
  </si>
  <si>
    <t>C-3502-0200-9-0-3502107-02-A-02-02-02-006</t>
  </si>
  <si>
    <t>C-3502-0200-9-0-3502107-02-A-02-02-02-007</t>
  </si>
  <si>
    <t>C-3502-0200-9-0-3502107-02-A-02-02-02-008</t>
  </si>
  <si>
    <t>C-3502-0200-9-0-3502107-02-A-02-02-02-009</t>
  </si>
  <si>
    <t>C-3502-0200-9-0-3502107-02-A-02-02-02-010</t>
  </si>
  <si>
    <t>C-3502-0200-10-0-3502027-01</t>
  </si>
  <si>
    <t>D-3502-0200-10-3502027-01-0-0-0-0</t>
  </si>
  <si>
    <t>C-3502-0200-10-0-3502027-02</t>
  </si>
  <si>
    <t>D-3502-0200-10-3502027-02-0-0-0-0</t>
  </si>
  <si>
    <t>C-3502-0200-10-0-3502019-01</t>
  </si>
  <si>
    <t>D-3502-0200-10-3502019-01-0-0-0-0</t>
  </si>
  <si>
    <t>C-3502-0200-10-0-3502019-02</t>
  </si>
  <si>
    <t>D-3502-0200-10-3502019-02-0-0-0-0</t>
  </si>
  <si>
    <t>C-3502-0200-10-0-3502026-01</t>
  </si>
  <si>
    <t>D-3502-0200-10-3502026-01-0-0-0-0</t>
  </si>
  <si>
    <t>C-3502-0200-10-0-3502026-02</t>
  </si>
  <si>
    <t>D-3502-0200-10-3502026-02-0-0-0-0</t>
  </si>
  <si>
    <t>C-3502-0200-10-0-3502026-03</t>
  </si>
  <si>
    <t>D-3502-0200-10-3502026-03-0-0-0-0</t>
  </si>
  <si>
    <t>C-3502-0200-10-0-3502019-01-A-02</t>
  </si>
  <si>
    <t>C-3502-0200-10-0-3502019-01-A-02-02</t>
  </si>
  <si>
    <t>C-3502-0200-10-0-3502019-01-A-02-02-01-000</t>
  </si>
  <si>
    <t>C-3502-0200-10-0-3502019-01-A-02-02-01-001</t>
  </si>
  <si>
    <t>C-3502-0200-10-0-3502019-01-A-02-02-01-002</t>
  </si>
  <si>
    <t>C-3502-0200-10-0-3502019-01-A-02-02-01-003</t>
  </si>
  <si>
    <t>C-3502-0200-10-0-3502019-01-A-02-02-01-004</t>
  </si>
  <si>
    <t>C-3502-0200-10-0-3502019-01-A-02-02-02-005</t>
  </si>
  <si>
    <t>C-3502-0200-10-0-3502019-01-A-02-02-02-006</t>
  </si>
  <si>
    <t>C-3502-0200-10-0-3502019-01-A-02-02-02-007</t>
  </si>
  <si>
    <t>C-3502-0200-10-0-3502019-01-A-02-02-02-008</t>
  </si>
  <si>
    <t>C-3502-0200-10-0-3502019-01-A-02-02-02-009</t>
  </si>
  <si>
    <t>C-3502-0200-10-0-3502019-01-A-02-02-02-010</t>
  </si>
  <si>
    <t>C-3502-0200-10-0-3502019-02-A-02</t>
  </si>
  <si>
    <t>C-3502-0200-10-0-3502019-02-A-02-02</t>
  </si>
  <si>
    <t>C-3502-0200-10-0-3502019-02-A-02-02-01-000</t>
  </si>
  <si>
    <t>C-3502-0200-10-0-3502019-02-A-02-02-01-001</t>
  </si>
  <si>
    <t>C-3502-0200-10-0-3502019-02-A-02-02-01-002</t>
  </si>
  <si>
    <t>C-3502-0200-10-0-3502019-02-A-02-02-01-003</t>
  </si>
  <si>
    <t>C-3502-0200-10-0-3502019-02-A-02-02-01-004</t>
  </si>
  <si>
    <t>C-3502-0200-10-0-3502019-02-A-02-02-02-005</t>
  </si>
  <si>
    <t>C-3502-0200-10-0-3502019-02-A-02-02-02-006</t>
  </si>
  <si>
    <t>C-3502-0200-10-0-3502019-02-A-02-02-02-007</t>
  </si>
  <si>
    <t>C-3502-0200-10-0-3502019-02-A-02-02-02-008</t>
  </si>
  <si>
    <t>C-3502-0200-10-0-3502019-02-A-02-02-02-009</t>
  </si>
  <si>
    <t>C-3502-0200-10-0-3502019-02-A-02-02-02-010</t>
  </si>
  <si>
    <t>D-3502-0200-10-3502019-02-A-2-0-0-0-0</t>
  </si>
  <si>
    <t>D-3502-0200-10-3502019-02-A-2-2-0-0-0</t>
  </si>
  <si>
    <t>D-3502-0200-10-3502019-02-A-2-2-10-0-0</t>
  </si>
  <si>
    <t>D-3502-0200-10-3502019-02-A-2-2-11-0-0</t>
  </si>
  <si>
    <t>D-3502-0200-10-3502019-02-A-2-2-12-0-0</t>
  </si>
  <si>
    <t>D-3502-0200-10-3502019-02-A-2-2-13-0-0</t>
  </si>
  <si>
    <t>D-3502-0200-10-3502019-02-A-2-2-14-0-0</t>
  </si>
  <si>
    <t>D-3502-0200-10-3502019-02-A-2-2-15-0-0</t>
  </si>
  <si>
    <t>D-3502-0200-10-3502019-02-A-2-2-16-0-0</t>
  </si>
  <si>
    <t>D-3502-0200-10-3502019-02-A-2-2-17-0-0</t>
  </si>
  <si>
    <t>D-3502-0200-10-3502019-02-A-2-2-18-0-0</t>
  </si>
  <si>
    <t>D-3502-0200-10-3502019-02-A-2-2-19-0-0</t>
  </si>
  <si>
    <t>D-3502-0200-10-3502019-02-02-A-2-2-2-0-0</t>
  </si>
  <si>
    <t>D-3502-0200-10-3502019-01-A-2-0-0-0-0</t>
  </si>
  <si>
    <t>D-3502-0200-10-3502019-01-A-2-2-0-0-0</t>
  </si>
  <si>
    <t>D-3502-0200-10-3502019-01-A-2-2-10-0-0</t>
  </si>
  <si>
    <t>D-3502-0200-10-3502019-01-A-2-2-11-0-0</t>
  </si>
  <si>
    <t>D-3502-0200-10-3502019-01-A-2-2-12-0-0</t>
  </si>
  <si>
    <t>D-3502-0200-10-3502019-01-A-2-2-13-0-0</t>
  </si>
  <si>
    <t>D-3502-0200-10-3502019-01-A-2-2-14-0-0</t>
  </si>
  <si>
    <t>D-3502-0200-10-3502019-01-A-2-2-15-0-0</t>
  </si>
  <si>
    <t>D-3502-0200-10-3502019-01-A-2-2-16-0-0</t>
  </si>
  <si>
    <t>D-3502-0200-10-3502019-01-A-2-2-17-0-0</t>
  </si>
  <si>
    <t>D-3502-0200-10-3502019-01-A-2-2-18-0-0</t>
  </si>
  <si>
    <t>D-3502-0200-10-3502019-01-A-2-2-19-0-0</t>
  </si>
  <si>
    <t>D-3502-0200-10-3502019-01-01-A-2-2-2-0-0</t>
  </si>
  <si>
    <t>D-3502-0200-10-3502026-03-A-2-0-0-0-0</t>
  </si>
  <si>
    <t>D-3502-0200-10-3502026-03-A-2-2-0-0-0</t>
  </si>
  <si>
    <t>D-3502-0200-10-3502026-03-A-2-2-10-0-0</t>
  </si>
  <si>
    <t>D-3502-0200-10-3502026-03-A-2-2-11-0-0</t>
  </si>
  <si>
    <t>D-3502-0200-10-3502026-03-A-2-2-12-0-0</t>
  </si>
  <si>
    <t>D-3502-0200-10-3502026-03-A-2-2-13-0-0</t>
  </si>
  <si>
    <t>D-3502-0200-10-3502026-03-A-2-2-14-0-0</t>
  </si>
  <si>
    <t>D-3502-0200-10-3502026-03-A-2-2-15-0-0</t>
  </si>
  <si>
    <t>D-3502-0200-10-3502026-03-A-2-2-16-0-0</t>
  </si>
  <si>
    <t>D-3502-0200-10-3502026-03-A-2-2-17-0-0</t>
  </si>
  <si>
    <t>D-3502-0200-10-3502026-03-A-2-2-18-0-0</t>
  </si>
  <si>
    <t>D-3502-0200-10-3502026-03-A-2-2-19-0-0</t>
  </si>
  <si>
    <t>D-3502-0200-10-3502026-03-03-A-2-2-2-0-0</t>
  </si>
  <si>
    <t>D-3502-0200-10-3502026-02-A-2-0-0-0-0</t>
  </si>
  <si>
    <t>D-3502-0200-10-3502026-02-A-2-2-0-0-0</t>
  </si>
  <si>
    <t>D-3502-0200-10-3502026-02-A-2-2-10-0-0</t>
  </si>
  <si>
    <t>D-3502-0200-10-3502026-02-A-2-2-11-0-0</t>
  </si>
  <si>
    <t>D-3502-0200-10-3502026-02-A-2-2-12-0-0</t>
  </si>
  <si>
    <t>D-3502-0200-10-3502026-02-A-2-2-13-0-0</t>
  </si>
  <si>
    <t>D-3502-0200-10-3502026-02-A-2-2-14-0-0</t>
  </si>
  <si>
    <t>D-3502-0200-10-3502026-02-A-2-2-15-0-0</t>
  </si>
  <si>
    <t>D-3502-0200-10-3502026-02-A-2-2-16-0-0</t>
  </si>
  <si>
    <t>D-3502-0200-10-3502026-02-A-2-2-17-0-0</t>
  </si>
  <si>
    <t>D-3502-0200-10-3502026-02-A-2-2-18-0-0</t>
  </si>
  <si>
    <t>D-3502-0200-10-3502026-02-A-2-2-19-0-0</t>
  </si>
  <si>
    <t>D-3502-0200-10-3502026-02-02-A-2-2-2-0-0</t>
  </si>
  <si>
    <t>D-3502-0200-10-3502026-01-A-2-0-0-0-0</t>
  </si>
  <si>
    <t>D-3502-0200-10-3502026-01-A-2-2-0-0-0</t>
  </si>
  <si>
    <t>D-3502-0200-10-3502026-01-A-2-2-10-0-0</t>
  </si>
  <si>
    <t>D-3502-0200-10-3502026-01-A-2-2-11-0-0</t>
  </si>
  <si>
    <t>D-3502-0200-10-3502026-01-A-2-2-12-0-0</t>
  </si>
  <si>
    <t>D-3502-0200-10-3502026-01-A-2-2-13-0-0</t>
  </si>
  <si>
    <t>D-3502-0200-10-3502026-01-A-2-2-14-0-0</t>
  </si>
  <si>
    <t>D-3502-0200-10-3502026-01-A-2-2-15-0-0</t>
  </si>
  <si>
    <t>D-3502-0200-10-3502026-01-A-2-2-16-0-0</t>
  </si>
  <si>
    <t>D-3502-0200-10-3502026-01-A-2-2-17-0-0</t>
  </si>
  <si>
    <t>D-3502-0200-10-3502026-01-A-2-2-18-0-0</t>
  </si>
  <si>
    <t>D-3502-0200-10-3502026-01-A-2-2-19-0-0</t>
  </si>
  <si>
    <t>C-3502-0200-10-0-3502026-01-A-02</t>
  </si>
  <si>
    <t>C-3502-0200-10-0-3502026-01-A-02-02</t>
  </si>
  <si>
    <t>C-3502-0200-10-0-3502026-01-A-02-02-01-000</t>
  </si>
  <si>
    <t>C-3502-0200-10-0-3502026-01-A-02-02-01-001</t>
  </si>
  <si>
    <t>C-3502-0200-10-0-3502026-01-A-02-02-01-002</t>
  </si>
  <si>
    <t>C-3502-0200-10-0-3502026-01-A-02-02-01-003</t>
  </si>
  <si>
    <t>C-3502-0200-10-0-3502026-01-A-02-02-01-004</t>
  </si>
  <si>
    <t>C-3502-0200-10-0-3502026-01-A-02-02-02-005</t>
  </si>
  <si>
    <t>C-3502-0200-10-0-3502026-01-A-02-02-02-006</t>
  </si>
  <si>
    <t>C-3502-0200-10-0-3502026-01-A-02-02-02-007</t>
  </si>
  <si>
    <t>C-3502-0200-10-0-3502026-01-A-02-02-02-008</t>
  </si>
  <si>
    <t>C-3502-0200-10-0-3502026-01-A-02-02-02-009</t>
  </si>
  <si>
    <t>C-3502-0200-10-0-3502026-01-A-02-02-02-010</t>
  </si>
  <si>
    <t>C-3502-0200-10-0-3502026-02-A-02</t>
  </si>
  <si>
    <t>C-3502-0200-10-0-3502026-02-A-02-02</t>
  </si>
  <si>
    <t>C-3502-0200-10-0-3502026-02-A-02-02-01-000</t>
  </si>
  <si>
    <t>C-3502-0200-10-0-3502026-02-A-02-02-01-001</t>
  </si>
  <si>
    <t>C-3502-0200-10-0-3502026-02-A-02-02-01-002</t>
  </si>
  <si>
    <t>C-3502-0200-10-0-3502026-02-A-02-02-01-003</t>
  </si>
  <si>
    <t>C-3502-0200-10-0-3502026-02-A-02-02-01-004</t>
  </si>
  <si>
    <t>C-3502-0200-10-0-3502026-02-A-02-02-02-005</t>
  </si>
  <si>
    <t>C-3502-0200-10-0-3502026-02-A-02-02-02-006</t>
  </si>
  <si>
    <t>C-3502-0200-10-0-3502026-02-A-02-02-02-007</t>
  </si>
  <si>
    <t>C-3502-0200-10-0-3502026-02-A-02-02-02-008</t>
  </si>
  <si>
    <t>C-3502-0200-10-0-3502026-02-A-02-02-02-009</t>
  </si>
  <si>
    <t>C-3502-0200-10-0-3502026-02-A-02-02-02-010</t>
  </si>
  <si>
    <t>C-3502-0200-10-0-3502026-03-A-02</t>
  </si>
  <si>
    <t>C-3502-0200-10-0-3502026-03-A-02-02</t>
  </si>
  <si>
    <t>C-3502-0200-10-0-3502026-03-A-02-02-01-000</t>
  </si>
  <si>
    <t>C-3502-0200-10-0-3502026-03-A-02-02-01-001</t>
  </si>
  <si>
    <t>C-3502-0200-10-0-3502026-03-A-02-02-01-002</t>
  </si>
  <si>
    <t>C-3502-0200-10-0-3502026-03-A-02-02-01-003</t>
  </si>
  <si>
    <t>C-3502-0200-10-0-3502026-03-A-02-02-01-004</t>
  </si>
  <si>
    <t>C-3502-0200-10-0-3502026-03-A-02-02-02-005</t>
  </si>
  <si>
    <t>C-3502-0200-10-0-3502026-03-A-02-02-02-006</t>
  </si>
  <si>
    <t>C-3502-0200-10-0-3502026-03-A-02-02-02-007</t>
  </si>
  <si>
    <t>C-3502-0200-10-0-3502026-03-A-02-02-02-008</t>
  </si>
  <si>
    <t>C-3502-0200-10-0-3502026-03-A-02-02-02-009</t>
  </si>
  <si>
    <t>C-3502-0200-10-0-3502026-03-A-02-02-02-010</t>
  </si>
  <si>
    <t>C-3502-0200-10-0-3502027-01-A-02</t>
  </si>
  <si>
    <t>C-3502-0200-10-0-3502027-01-A-02-02</t>
  </si>
  <si>
    <t>C-3502-0200-10-0-3502027-01-A-02-02-01-000</t>
  </si>
  <si>
    <t>C-3502-0200-10-0-3502027-01-A-02-02-01-001</t>
  </si>
  <si>
    <t>C-3502-0200-10-0-3502027-01-A-02-02-01-002</t>
  </si>
  <si>
    <t>C-3502-0200-10-0-3502027-01-A-02-02-01-003</t>
  </si>
  <si>
    <t>C-3502-0200-10-0-3502027-01-A-02-02-01-004</t>
  </si>
  <si>
    <t>C-3502-0200-10-0-3502027-01-A-02-02-02-005</t>
  </si>
  <si>
    <t>C-3502-0200-10-0-3502027-01-A-02-02-02-006</t>
  </si>
  <si>
    <t>C-3502-0200-10-0-3502027-01-A-02-02-02-007</t>
  </si>
  <si>
    <t>C-3502-0200-10-0-3502027-01-A-02-02-02-008</t>
  </si>
  <si>
    <t>C-3502-0200-10-0-3502027-01-A-02-02-02-009</t>
  </si>
  <si>
    <t>C-3502-0200-10-0-3502027-01-A-02-02-02-010</t>
  </si>
  <si>
    <t>C-3502-0200-10-0-3502027-02-A-02</t>
  </si>
  <si>
    <t>C-3502-0200-10-0-3502027-02-A-02-02</t>
  </si>
  <si>
    <t>C-3502-0200-10-0-3502027-02-A-02-02-01-000</t>
  </si>
  <si>
    <t>C-3502-0200-10-0-3502027-02-A-02-02-01-001</t>
  </si>
  <si>
    <t>C-3502-0200-10-0-3502027-02-A-02-02-01-002</t>
  </si>
  <si>
    <t>C-3502-0200-10-0-3502027-02-A-02-02-01-003</t>
  </si>
  <si>
    <t>C-3502-0200-10-0-3502027-02-A-02-02-01-004</t>
  </si>
  <si>
    <t>C-3502-0200-10-0-3502027-02-A-02-02-02-005</t>
  </si>
  <si>
    <t>C-3502-0200-10-0-3502027-02-A-02-02-02-006</t>
  </si>
  <si>
    <t>C-3502-0200-10-0-3502027-02-A-02-02-02-007</t>
  </si>
  <si>
    <t>C-3502-0200-10-0-3502027-02-A-02-02-02-008</t>
  </si>
  <si>
    <t>C-3502-0200-10-0-3502027-02-A-02-02-02-009</t>
  </si>
  <si>
    <t>C-3502-0200-10-0-3502027-02-A-02-02-02-010</t>
  </si>
  <si>
    <t>D-3502-0200-10-3502027-02-A-2-0-0-0-0</t>
  </si>
  <si>
    <t>D-3502-0200-10-3502027-02-A-2-2-0-0-0</t>
  </si>
  <si>
    <t>D-3502-0200-10-3502027-02-A-2-2-10-0-0</t>
  </si>
  <si>
    <t>D-3502-0200-10-3502027-02-A-2-2-11-0-0</t>
  </si>
  <si>
    <t>D-3502-0200-10-3502027-02-A-2-2-12-0-0</t>
  </si>
  <si>
    <t>D-3502-0200-10-3502027-02-A-2-2-13-0-0</t>
  </si>
  <si>
    <t>D-3502-0200-10-3502027-02-A-2-2-14-0-0</t>
  </si>
  <si>
    <t>D-3502-0200-10-3502027-02-A-2-2-15-0-0</t>
  </si>
  <si>
    <t>D-3502-0200-10-3502027-02-A-2-2-16-0-0</t>
  </si>
  <si>
    <t>D-3502-0200-10-3502027-02-A-2-2-17-0-0</t>
  </si>
  <si>
    <t>D-3502-0200-10-3502027-02-A-2-2-18-0-0</t>
  </si>
  <si>
    <t>D-3502-0200-10-3502027-02-A-2-2-19-0-0</t>
  </si>
  <si>
    <t>D-3502-0200-10-3502027-02-A-2-2-2-0-0</t>
  </si>
  <si>
    <t>D-3502-0200-10-3502027-01-A-2-0-0-0-0</t>
  </si>
  <si>
    <t>D-3502-0200-10-3502027-01-A-2-2-0-0-0</t>
  </si>
  <si>
    <t>D-3502-0200-10-3502027-01-A-2-2-10-0-0</t>
  </si>
  <si>
    <t>D-3502-0200-10-3502027-01-A-2-2-11-0-0</t>
  </si>
  <si>
    <t>D-3502-0200-10-3502027-01-A-2-2-12-0-0</t>
  </si>
  <si>
    <t>D-3502-0200-10-3502027-01-A-2-2-13-0-0</t>
  </si>
  <si>
    <t>D-3502-0200-10-3502027-01-A-2-2-14-0-0</t>
  </si>
  <si>
    <t>D-3502-0200-10-3502027-01-A-2-2-15-0-0</t>
  </si>
  <si>
    <t>D-3502-0200-10-3502027-01-A-2-2-16-0-0</t>
  </si>
  <si>
    <t>D-3502-0200-10-3502027-01-A-2-2-17-0-0</t>
  </si>
  <si>
    <t>D-3502-0200-10-3502027-01-A-2-2-18-0-0</t>
  </si>
  <si>
    <t>D-3502-0200-10-3502027-01-A-2-2-19-0-0</t>
  </si>
  <si>
    <t>D-3502-0200-10-3502027-01-A-2-2-2-0-0</t>
  </si>
  <si>
    <t>BRINDAR ASISTENCIA TECNICA PARA EL MEJORAMIENTO DE PRODUCTOS Y GESTION DE UNIDADES PRODUCTIVAS</t>
  </si>
  <si>
    <t>C-3502-0200-11-0-3502002-02</t>
  </si>
  <si>
    <t>D-3502-0200-11-3502002-02-0-0-0-0</t>
  </si>
  <si>
    <t>C-3502-0200-11-0-35020002-01</t>
  </si>
  <si>
    <t>D-3502-0200-11-3502002-01-0-0-0-0</t>
  </si>
  <si>
    <t>C-3502-0200-11-0-3502002-01-A-02</t>
  </si>
  <si>
    <t>C-3502-0200-11-0-3502002-01-A-02-02</t>
  </si>
  <si>
    <t>C-3502-0200-11-0-3502002-01-A-02-02-01-000</t>
  </si>
  <si>
    <t>C-3502-0200-11-0-3502002-01-A-02-02-01-001</t>
  </si>
  <si>
    <t>C-3502-0200-11-0-3502002-01-A-02-02-01-002</t>
  </si>
  <si>
    <t>C-3502-0200-11-0-3502002-01-A-02-02-01-003</t>
  </si>
  <si>
    <t>C-3502-0200-11-0-3502002-01-A-02-02-01-004</t>
  </si>
  <si>
    <t>C-3502-0200-11-0-3502002-01-A-02-02-02-005</t>
  </si>
  <si>
    <t>C-3502-0200-11-0-3502002-01-A-02-02-02-006</t>
  </si>
  <si>
    <t>C-3502-0200-11-0-3502002-01-A-02-02-02-007</t>
  </si>
  <si>
    <t>C-3502-0200-11-0-3502002-01-A-02-02-02-008</t>
  </si>
  <si>
    <t>C-3502-0200-11-0-3502002-01-A-02-02-02-009</t>
  </si>
  <si>
    <t>C-3502-0200-11-0-3502002-01-A-02-02-02-010</t>
  </si>
  <si>
    <t>C-3502-0200-11-0-3502002-02-A-02</t>
  </si>
  <si>
    <t>C-3502-0200-11-0-3502002-02-A-02-02</t>
  </si>
  <si>
    <t>C-3502-0200-11-0-3502002-02-A-02-02-01-000</t>
  </si>
  <si>
    <t>C-3502-0200-11-0-3502002-02-A-02-02-01-001</t>
  </si>
  <si>
    <t>C-3502-0200-11-0-3502002-02-A-02-02-01-002</t>
  </si>
  <si>
    <t>C-3502-0200-11-0-3502002-02-A-02-02-01-003</t>
  </si>
  <si>
    <t>C-3502-0200-11-0-3502002-02-A-02-02-01-004</t>
  </si>
  <si>
    <t>C-3502-0200-11-0-3502002-02-A-02-02-02-005</t>
  </si>
  <si>
    <t>C-3502-0200-11-0-3502002-02-A-02-02-02-006</t>
  </si>
  <si>
    <t>C-3502-0200-11-0-3502002-02-A-02-02-02-007</t>
  </si>
  <si>
    <t>C-3502-0200-11-0-3502002-02-A-02-02-02-008</t>
  </si>
  <si>
    <t>C-3502-0200-11-0-3502002-02-A-02-02-02-009</t>
  </si>
  <si>
    <t>C-3502-0200-11-0-3502002-02-A-02-02-02-010</t>
  </si>
  <si>
    <t>D-3502-0200-11-3502002-02-A-2-0-0-0-0</t>
  </si>
  <si>
    <t>D-3502-0200-11-3502002-02-A-2-2-0-0-0</t>
  </si>
  <si>
    <t>D-3502-0200-11-3502002-02-A-2-2-10-0-0</t>
  </si>
  <si>
    <t>D-3502-0200-11-3502002-02-A-2-2-11-0-0</t>
  </si>
  <si>
    <t>D-3502-0200-11-3502002-02-A-2-2-12-0-0</t>
  </si>
  <si>
    <t>D-3502-0200-11-3502002-02-A-2-2-13-0-0</t>
  </si>
  <si>
    <t>D-3502-0200-11-3502002-02-A-2-2-14-0-0</t>
  </si>
  <si>
    <t>D-3502-0200-11-3502002-02-A-2-2-15-0-0</t>
  </si>
  <si>
    <t>D-3502-0200-11-3502002-02-A-2-2-16-0-0</t>
  </si>
  <si>
    <t>D-3502-0200-11-3502002-02-A-2-2-17-0-0</t>
  </si>
  <si>
    <t>D-3502-0200-11-3502002-02-A-2-2-18-0-0</t>
  </si>
  <si>
    <t>D-3502-0200-11-3502002-02-A-2-2-19-0-0</t>
  </si>
  <si>
    <t>D-3502-0200-11-3502002-02-02-A-2-2-2-0-0</t>
  </si>
  <si>
    <t>D-3502-0200-11-3502002-01-A-2-0-0-0-0</t>
  </si>
  <si>
    <t>D-3502-0200-11-3502002-01-A-2-2-0-0-0</t>
  </si>
  <si>
    <t>D-3502-0200-11-3502002-01-A-2-2-10-0-0</t>
  </si>
  <si>
    <t>D-3502-0200-11-3502002-01-A-2-2-11-0-0</t>
  </si>
  <si>
    <t>D-3502-0200-11-3502002-01-A-2-2-12-0-0</t>
  </si>
  <si>
    <t>D-3502-0200-11-3502002-01-A-2-2-13-0-0</t>
  </si>
  <si>
    <t>D-3502-0200-11-3502002-01-A-2-2-14-0-0</t>
  </si>
  <si>
    <t>D-3502-0200-11-3502002-01-A-2-2-15-0-0</t>
  </si>
  <si>
    <t>D-3502-0200-11-3502002-01-A-2-2-16-0-0</t>
  </si>
  <si>
    <t>D-3502-0200-11-3502002-01-A-2-2-17-0-0</t>
  </si>
  <si>
    <t>D-3502-0200-11-3502002-01-A-2-2-18-0-0</t>
  </si>
  <si>
    <t>D-3502-0200-11-3502002-01-A-2-2-19-0-0</t>
  </si>
  <si>
    <t>D-3502-0200-11-3502002-01-01-A-2-2-2-0-0</t>
  </si>
  <si>
    <t>C-3502-0200-11-0-3502022-01</t>
  </si>
  <si>
    <t>D-3502-0200-11-3502022-01-0-0-0-0</t>
  </si>
  <si>
    <t>C-3502-0200-11-0-3502022-02</t>
  </si>
  <si>
    <t>D-3502-0200-11-3502022-02-0-0-0-0</t>
  </si>
  <si>
    <t>C-3502-0200-11-0-3502022-03</t>
  </si>
  <si>
    <t>D-3502-0200-11-3502022-03-0-0-0-0</t>
  </si>
  <si>
    <t>D-3502-0200-11-3502022-03-A-2-0-0-0-0</t>
  </si>
  <si>
    <t>D-3502-0200-11-3502022-03-A-2-2-0-0-0</t>
  </si>
  <si>
    <t>D-3502-0200-11-3502022-03-A-2-2-10-0-0</t>
  </si>
  <si>
    <t>D-3502-0200-11-3502022-03-A-2-2-11-0-0</t>
  </si>
  <si>
    <t>D-3502-0200-11-3502022-03-A-2-2-12-0-0</t>
  </si>
  <si>
    <t>D-3502-0200-11-3502022-03-A-2-2-13-0-0</t>
  </si>
  <si>
    <t>D-3502-0200-11-3502022-03-A-2-2-14-0-0</t>
  </si>
  <si>
    <t>D-3502-0200-11-3502022-03-A-2-2-15-0-0</t>
  </si>
  <si>
    <t>D-3502-0200-11-3502022-03-A-2-2-16-0-0</t>
  </si>
  <si>
    <t>D-3502-0200-11-3502022-03-A-2-2-17-0-0</t>
  </si>
  <si>
    <t>D-3502-0200-11-3502022-03-A-2-2-18-0-0</t>
  </si>
  <si>
    <t>D-3502-0200-11-3502022-03-A-2-2-19-0-0</t>
  </si>
  <si>
    <t>D-3502-0200-11-3502022-03-A-2-2-2-0-0</t>
  </si>
  <si>
    <t>D-3502-0200-11-3502022-02-A-2-0-0-0-0</t>
  </si>
  <si>
    <t>D-3502-0200-11-3502022-02-A-2-2-0-0-0</t>
  </si>
  <si>
    <t>D-3502-0200-11-3502022-02-A-2-2-10-0-0</t>
  </si>
  <si>
    <t>D-3502-0200-11-3502022-02-A-2-2-11-0-0</t>
  </si>
  <si>
    <t>D-3502-0200-11-3502022-02-A-2-2-12-0-0</t>
  </si>
  <si>
    <t>D-3502-0200-11-3502022-02-A-2-2-13-0-0</t>
  </si>
  <si>
    <t>D-3502-0200-11-3502022-02-A-2-2-14-0-0</t>
  </si>
  <si>
    <t>D-3502-0200-11-3502022-02-A-2-2-15-0-0</t>
  </si>
  <si>
    <t>D-3502-0200-11-3502022-02-A-2-2-16-0-0</t>
  </si>
  <si>
    <t>D-3502-0200-11-3502022-02-A-2-2-17-0-0</t>
  </si>
  <si>
    <t>D-3502-0200-11-3502022-02-A-2-2-18-0-0</t>
  </si>
  <si>
    <t>D-3502-0200-11-3502022-02-A-2-2-19-0-0</t>
  </si>
  <si>
    <t>D-3502-0200-11-3502022-02-A-2-2-2-0-0</t>
  </si>
  <si>
    <t>D-3502-0200-11-3502022-01-A-2-0-0-0-0</t>
  </si>
  <si>
    <t>D-3502-0200-11-3502022-01-A-2-2-0-0-0</t>
  </si>
  <si>
    <t>D-3502-0200-11-3502022-01-A-2-2-10-0-0</t>
  </si>
  <si>
    <t>D-3502-0200-11-3502022-01-A-2-2-11-0-0</t>
  </si>
  <si>
    <t>D-3502-0200-11-3502022-01-A-2-2-12-0-0</t>
  </si>
  <si>
    <t>D-3502-0200-11-3502022-01-A-2-2-13-0-0</t>
  </si>
  <si>
    <t>D-3502-0200-11-3502022-01-A-2-2-14-0-0</t>
  </si>
  <si>
    <t>D-3502-0200-11-3502022-01-A-2-2-15-0-0</t>
  </si>
  <si>
    <t>D-3502-0200-11-3502022-01-A-2-2-16-0-0</t>
  </si>
  <si>
    <t>D-3502-0200-11-3502022-01-A-2-2-17-0-0</t>
  </si>
  <si>
    <t>D-3502-0200-11-3502022-01-A-2-2-18-0-0</t>
  </si>
  <si>
    <t>D-3502-0200-11-3502022-01-A-2-2-19-0-0</t>
  </si>
  <si>
    <t>D-3502-0200-11-3502022-01-A-2-2-2-0-0</t>
  </si>
  <si>
    <t>C-3502-0200-11-0-3502022-01-A-02</t>
  </si>
  <si>
    <t>C-3502-0200-11-0-3502022-01-A-02-02</t>
  </si>
  <si>
    <t>C-3502-0200-11-0-3502022-01-A-02-02-01-000</t>
  </si>
  <si>
    <t>C-3502-0200-11-0-3502022-01-A-02-02-01-001</t>
  </si>
  <si>
    <t>C-3502-0200-11-0-3502022-01-A-02-02-01-002</t>
  </si>
  <si>
    <t>C-3502-0200-11-0-3502022-01-A-02-02-01-003</t>
  </si>
  <si>
    <t>C-3502-0200-11-0-3502022-01-A-02-02-01-004</t>
  </si>
  <si>
    <t>C-3502-0200-11-0-3502022-01-A-02-02-02-005</t>
  </si>
  <si>
    <t>C-3502-0200-11-0-3502022-01-A-02-02-02-006</t>
  </si>
  <si>
    <t>C-3502-0200-11-0-3502022-01-A-02-02-02-007</t>
  </si>
  <si>
    <t>C-3502-0200-11-0-3502022-01-A-02-02-02-008</t>
  </si>
  <si>
    <t>C-3502-0200-11-0-3502022-01-A-02-02-02-009</t>
  </si>
  <si>
    <t>C-3502-0200-11-0-3502022-01-A-02-02-02-010</t>
  </si>
  <si>
    <t>C-3502-0200-11-0-3502022-02-A-02</t>
  </si>
  <si>
    <t>C-3502-0200-11-0-3502022-02-A-02-02</t>
  </si>
  <si>
    <t>C-3502-0200-11-0-3502022-02-A-02-02-01-000</t>
  </si>
  <si>
    <t>C-3502-0200-11-0-3502022-02-A-02-02-01-001</t>
  </si>
  <si>
    <t>C-3502-0200-11-0-3502022-02-A-02-02-01-002</t>
  </si>
  <si>
    <t>C-3502-0200-11-0-3502022-02-A-02-02-01-003</t>
  </si>
  <si>
    <t>C-3502-0200-11-0-3502022-02-A-02-02-01-004</t>
  </si>
  <si>
    <t>C-3502-0200-11-0-3502022-02-A-02-02-02-005</t>
  </si>
  <si>
    <t>C-3502-0200-11-0-3502022-02-A-02-02-02-006</t>
  </si>
  <si>
    <t>C-3502-0200-11-0-3502022-02-A-02-02-02-007</t>
  </si>
  <si>
    <t>C-3502-0200-11-0-3502022-02-A-02-02-02-008</t>
  </si>
  <si>
    <t>C-3502-0200-11-0-3502022-02-A-02-02-02-009</t>
  </si>
  <si>
    <t>C-3502-0200-11-0-3502022-02-A-02-02-02-010</t>
  </si>
  <si>
    <t>C-3502-0200-11-0-3502022-03-A-02</t>
  </si>
  <si>
    <t>C-3502-0200-11-0-3502022-03-A-02-02</t>
  </si>
  <si>
    <t>C-3502-0200-11-0-3502022-03-A-02-02-01-000</t>
  </si>
  <si>
    <t>C-3502-0200-11-0-3502022-03-A-02-02-01-001</t>
  </si>
  <si>
    <t>C-3502-0200-11-0-3502022-03-A-02-02-01-002</t>
  </si>
  <si>
    <t>C-3502-0200-11-0-3502022-03-A-02-02-01-003</t>
  </si>
  <si>
    <t>C-3502-0200-11-0-3502022-03-A-02-02-01-004</t>
  </si>
  <si>
    <t>C-3502-0200-11-0-3502022-03-A-02-02-02-005</t>
  </si>
  <si>
    <t>C-3502-0200-11-0-3502022-03-A-02-02-02-006</t>
  </si>
  <si>
    <t>C-3502-0200-11-0-3502022-03-A-02-02-02-007</t>
  </si>
  <si>
    <t>C-3502-0200-11-0-3502022-03-A-02-02-02-008</t>
  </si>
  <si>
    <t>C-3502-0200-11-0-3502022-03-A-02-02-02-009</t>
  </si>
  <si>
    <t>C-3502-0200-11-0-3502022-03-A-02-02-02-010</t>
  </si>
  <si>
    <t>C-3502-0200-11-0-3502024-01</t>
  </si>
  <si>
    <t>C-3502-0200-11-0-3502024-02</t>
  </si>
  <si>
    <t>D-3502-0200-11-3502024-01-0-0-0-0</t>
  </si>
  <si>
    <t>D-3502-0200-11-3502024-02-0-0-0-0</t>
  </si>
  <si>
    <t>C-3502-0200-11-0-3502024-01-A-02</t>
  </si>
  <si>
    <t>C-3502-0200-11-0-3502024-01-A-02-02</t>
  </si>
  <si>
    <t>C-3502-0200-11-0-3502024-01-A-02-02-01-000</t>
  </si>
  <si>
    <t>C-3502-0200-11-0-3502024-01-A-02-02-01-001</t>
  </si>
  <si>
    <t>C-3502-0200-11-0-3502024-01-A-02-02-01-002</t>
  </si>
  <si>
    <t>C-3502-0200-11-0-3502024-01-A-02-02-01-003</t>
  </si>
  <si>
    <t>C-3502-0200-11-0-3502024-01-A-02-02-01-004</t>
  </si>
  <si>
    <t>C-3502-0200-11-0-3502024-01-A-02-02-02-005</t>
  </si>
  <si>
    <t>C-3502-0200-11-0-3502024-01-A-02-02-02-006</t>
  </si>
  <si>
    <t>C-3502-0200-11-0-3502024-01-A-02-02-02-007</t>
  </si>
  <si>
    <t>C-3502-0200-11-0-3502024-01-A-02-02-02-008</t>
  </si>
  <si>
    <t>C-3502-0200-11-0-3502024-01-A-02-02-02-009</t>
  </si>
  <si>
    <t>C-3502-0200-11-0-3502024-01-A-02-02-02-010</t>
  </si>
  <si>
    <t>C-3502-0200-11-0-3502024-02-A-02</t>
  </si>
  <si>
    <t>C-3502-0200-11-0-3502024-02-A-02-02</t>
  </si>
  <si>
    <t>C-3502-0200-11-0-3502024-02-A-02-02-01-000</t>
  </si>
  <si>
    <t>C-3502-0200-11-0-3502024-02-A-02-02-01-001</t>
  </si>
  <si>
    <t>C-3502-0200-11-0-3502024-02-A-02-02-01-002</t>
  </si>
  <si>
    <t>C-3502-0200-11-0-3502024-02-A-02-02-01-003</t>
  </si>
  <si>
    <t>C-3502-0200-11-0-3502024-02-A-02-02-01-004</t>
  </si>
  <si>
    <t>C-3502-0200-11-0-3502024-02-A-02-02-02-005</t>
  </si>
  <si>
    <t>C-3502-0200-11-0-3502024-02-A-02-02-02-006</t>
  </si>
  <si>
    <t>C-3502-0200-11-0-3502024-02-A-02-02-02-007</t>
  </si>
  <si>
    <t>C-3502-0200-11-0-3502024-02-A-02-02-02-008</t>
  </si>
  <si>
    <t>C-3502-0200-11-0-3502024-02-A-02-02-02-009</t>
  </si>
  <si>
    <t>C-3502-0200-11-0-3502024-02-A-02-02-02-010</t>
  </si>
  <si>
    <t>D-3502-0200-11-3502024-02-A-2-0-0-0-0</t>
  </si>
  <si>
    <t>D-3502-0200-11-3502024-02-A-2-2-0-0-0</t>
  </si>
  <si>
    <t>D-3502-0200-11-3502024-02-A-2-2-10-0-0</t>
  </si>
  <si>
    <t>D-3502-0200-11-3502024-02-A-2-2-11-0-0</t>
  </si>
  <si>
    <t>D-3502-0200-11-3502024-02-A-2-2-12-0-0</t>
  </si>
  <si>
    <t>D-3502-0200-11-3502024-02-A-2-2-13-0-0</t>
  </si>
  <si>
    <t>D-3502-0200-11-3502024-02-A-2-2-14-0-0</t>
  </si>
  <si>
    <t>D-3502-0200-11-3502024-02-A-2-2-15-0-0</t>
  </si>
  <si>
    <t>D-3502-0200-11-3502024-02-A-2-2-16-0-0</t>
  </si>
  <si>
    <t>D-3502-0200-11-3502024-02-A-2-2-17-0-0</t>
  </si>
  <si>
    <t>D-3502-0200-11-3502024-02-A-2-2-18-0-0</t>
  </si>
  <si>
    <t>D-3502-0200-11-3502024-02-A-2-2-19-0-0</t>
  </si>
  <si>
    <t>D-3502-0200-11-3502024-02-A-2-2-2-0-0</t>
  </si>
  <si>
    <t>D-3502-0200-11-3502024-01-A-2-0-0-0-0</t>
  </si>
  <si>
    <t>D-3502-0200-11-3502024-01-A-2-2-0-0-0</t>
  </si>
  <si>
    <t>D-3502-0200-11-3502024-01-A-2-2-10-0-0</t>
  </si>
  <si>
    <t>D-3502-0200-11-3502024-01-A-2-2-11-0-0</t>
  </si>
  <si>
    <t>D-3502-0200-11-3502024-01-A-2-2-12-0-0</t>
  </si>
  <si>
    <t>D-3502-0200-11-3502024-01-A-2-2-13-0-0</t>
  </si>
  <si>
    <t>D-3502-0200-11-3502024-01-A-2-2-14-0-0</t>
  </si>
  <si>
    <t>D-3502-0200-11-3502024-01-A-2-2-15-0-0</t>
  </si>
  <si>
    <t>D-3502-0200-11-3502024-01-A-2-2-16-0-0</t>
  </si>
  <si>
    <t>D-3502-0200-11-3502024-01-A-2-2-17-0-0</t>
  </si>
  <si>
    <t>D-3502-0200-11-3502024-01-A-2-2-18-0-0</t>
  </si>
  <si>
    <t>D-3502-0200-11-3502024-01-A-2-2-19-0-0</t>
  </si>
  <si>
    <t>D-3502-0200-11-3502024-01-A-2-2-2-0-0</t>
  </si>
  <si>
    <t>D-3502-0200-11-3502027-01-0-0-0-0</t>
  </si>
  <si>
    <t>D-3502-0200-11-3502027-02-0-0-0-0</t>
  </si>
  <si>
    <t>D-3502-0200-11-3502027-03-0-0-0-0</t>
  </si>
  <si>
    <t>C-3502-0200-11-0-3502027-01</t>
  </si>
  <si>
    <t>C-3502-0200-11-0-3502027-02</t>
  </si>
  <si>
    <t>C-3502-0200-11-0-3502027-03</t>
  </si>
  <si>
    <t>C-3502-0200-11-0-3502047-01</t>
  </si>
  <si>
    <t>D-3502-0200-11-3502047-01-0-0-0-0</t>
  </si>
  <si>
    <t>D-3502-0200-11-3502047-02-0-0-0-0</t>
  </si>
  <si>
    <t>D-3502-0200-11-3502047-03-0-0-0-0</t>
  </si>
  <si>
    <t>C-3502-0200-11-0-3502047-02</t>
  </si>
  <si>
    <t>C-3502-0200-11-0-3502047-03</t>
  </si>
  <si>
    <t>D-3502-0200-11-3502027-01-A-2-0-0-0-0</t>
  </si>
  <si>
    <t>D-3502-0200-11-3502027-01-A-2-2-0-0-0</t>
  </si>
  <si>
    <t>D-3502-0200-11-3502027-01-A-2-2-10-0-0</t>
  </si>
  <si>
    <t>D-3502-0200-11-3502027-01-A-2-2-11-0-0</t>
  </si>
  <si>
    <t>D-3502-0200-11-3502027-01-A-2-2-12-0-0</t>
  </si>
  <si>
    <t>D-3502-0200-11-3502027-01-A-2-2-13-0-0</t>
  </si>
  <si>
    <t>D-3502-0200-11-3502027-01-A-2-2-14-0-0</t>
  </si>
  <si>
    <t>D-3502-0200-11-3502027-01-A-2-2-15-0-0</t>
  </si>
  <si>
    <t>D-3502-0200-11-3502027-01-A-2-2-16-0-0</t>
  </si>
  <si>
    <t>D-3502-0200-11-3502027-01-A-2-2-17-0-0</t>
  </si>
  <si>
    <t>D-3502-0200-11-3502027-01-A-2-2-18-0-0</t>
  </si>
  <si>
    <t>D-3502-0200-11-3502027-01-A-2-2-19-0-0</t>
  </si>
  <si>
    <t>D-3502-0200-11-3502027-01-A-2-2-2-0-0</t>
  </si>
  <si>
    <t>D-3502-0200-11-3502027-02-A-2-0-0-0-0</t>
  </si>
  <si>
    <t>D-3502-0200-11-3502027-02-A-2-2-0-0-0</t>
  </si>
  <si>
    <t>D-3502-0200-11-3502027-02-A-2-2-10-0-0</t>
  </si>
  <si>
    <t>D-3502-0200-11-3502027-02-A-2-2-11-0-0</t>
  </si>
  <si>
    <t>D-3502-0200-11-3502027-02-A-2-2-12-0-0</t>
  </si>
  <si>
    <t>D-3502-0200-11-3502027-02-A-2-2-13-0-0</t>
  </si>
  <si>
    <t>D-3502-0200-11-3502027-02-A-2-2-14-0-0</t>
  </si>
  <si>
    <t>D-3502-0200-11-3502027-02-A-2-2-15-0-0</t>
  </si>
  <si>
    <t>D-3502-0200-11-3502027-02-A-2-2-16-0-0</t>
  </si>
  <si>
    <t>D-3502-0200-11-3502027-02-A-2-2-17-0-0</t>
  </si>
  <si>
    <t>D-3502-0200-11-3502027-02-A-2-2-18-0-0</t>
  </si>
  <si>
    <t>D-3502-0200-11-3502027-02-A-2-2-19-0-0</t>
  </si>
  <si>
    <t>D-3502-0200-11-3502027-02-A-2-2-2-0-0</t>
  </si>
  <si>
    <t>D-3502-0200-11-3502027-03-A-2-0-0-0-0</t>
  </si>
  <si>
    <t>D-3502-0200-11-3502027-03-A-2-2-0-0-0</t>
  </si>
  <si>
    <t>D-3502-0200-11-3502027-03-A-2-2-10-0-0</t>
  </si>
  <si>
    <t>D-3502-0200-11-3502027-03-A-2-2-11-0-0</t>
  </si>
  <si>
    <t>D-3502-0200-11-3502027-03-A-2-2-12-0-0</t>
  </si>
  <si>
    <t>D-3502-0200-11-3502027-03-A-2-2-13-0-0</t>
  </si>
  <si>
    <t>D-3502-0200-11-3502027-03-A-2-2-14-0-0</t>
  </si>
  <si>
    <t>D-3502-0200-11-3502027-03-A-2-2-15-0-0</t>
  </si>
  <si>
    <t>D-3502-0200-11-3502027-03-A-2-2-16-0-0</t>
  </si>
  <si>
    <t>D-3502-0200-11-3502027-03-A-2-2-17-0-0</t>
  </si>
  <si>
    <t>D-3502-0200-11-3502027-03-A-2-2-18-0-0</t>
  </si>
  <si>
    <t>D-3502-0200-11-3502027-03-A-2-2-19-0-0</t>
  </si>
  <si>
    <t>D-3502-0200-11-3502027-03-A-2-2-2-0-0</t>
  </si>
  <si>
    <t>C-3502-0200-11-0-3502027-03-A-02</t>
  </si>
  <si>
    <t>C-3502-0200-11-0-3502027-03-A-02-02</t>
  </si>
  <si>
    <t>C-3502-0200-11-0-3502027-03-A-02-02-01-000</t>
  </si>
  <si>
    <t>C-3502-0200-11-0-3502027-03-A-02-02-01-001</t>
  </si>
  <si>
    <t>C-3502-0200-11-0-3502027-03-A-02-02-01-002</t>
  </si>
  <si>
    <t>C-3502-0200-11-0-3502027-03-A-02-02-01-003</t>
  </si>
  <si>
    <t>C-3502-0200-11-0-3502027-03-A-02-02-01-004</t>
  </si>
  <si>
    <t>C-3502-0200-11-0-3502027-03-A-02-02-02-005</t>
  </si>
  <si>
    <t>C-3502-0200-11-0-3502027-03-A-02-02-02-006</t>
  </si>
  <si>
    <t>C-3502-0200-11-0-3502027-03-A-02-02-02-007</t>
  </si>
  <si>
    <t>C-3502-0200-11-0-3502027-03-A-02-02-02-008</t>
  </si>
  <si>
    <t>C-3502-0200-11-0-3502027-03-A-02-02-02-009</t>
  </si>
  <si>
    <t>C-3502-0200-11-0-3502027-03-A-02-02-02-010</t>
  </si>
  <si>
    <t>C-3502-0200-11-0-3502027-02-A-02</t>
  </si>
  <si>
    <t>C-3502-0200-11-0-3502027-02-A-02-02</t>
  </si>
  <si>
    <t>C-3502-0200-11-0-3502027-02-A-02-02-01-000</t>
  </si>
  <si>
    <t>C-3502-0200-11-0-3502027-02-A-02-02-01-001</t>
  </si>
  <si>
    <t>C-3502-0200-11-0-3502027-02-A-02-02-01-002</t>
  </si>
  <si>
    <t>C-3502-0200-11-0-3502027-02-A-02-02-01-003</t>
  </si>
  <si>
    <t>C-3502-0200-11-0-3502027-02-A-02-02-01-004</t>
  </si>
  <si>
    <t>C-3502-0200-11-0-3502027-02-A-02-02-02-005</t>
  </si>
  <si>
    <t>C-3502-0200-11-0-3502027-02-A-02-02-02-006</t>
  </si>
  <si>
    <t>C-3502-0200-11-0-3502027-02-A-02-02-02-007</t>
  </si>
  <si>
    <t>C-3502-0200-11-0-3502027-02-A-02-02-02-008</t>
  </si>
  <si>
    <t>C-3502-0200-11-0-3502027-02-A-02-02-02-009</t>
  </si>
  <si>
    <t>C-3502-0200-11-0-3502027-02-A-02-02-02-010</t>
  </si>
  <si>
    <t>C-3502-0200-11-0-3502027-01-A-02</t>
  </si>
  <si>
    <t>C-3502-0200-11-0-3502027-01-A-02-02</t>
  </si>
  <si>
    <t>C-3502-0200-11-0-3502027-01-A-02-02-01-000</t>
  </si>
  <si>
    <t>C-3502-0200-11-0-3502027-01-A-02-02-01-001</t>
  </si>
  <si>
    <t>C-3502-0200-11-0-3502027-01-A-02-02-01-002</t>
  </si>
  <si>
    <t>C-3502-0200-11-0-3502027-01-A-02-02-01-003</t>
  </si>
  <si>
    <t>C-3502-0200-11-0-3502027-01-A-02-02-01-004</t>
  </si>
  <si>
    <t>C-3502-0200-11-0-3502027-01-A-02-02-02-005</t>
  </si>
  <si>
    <t>C-3502-0200-11-0-3502027-01-A-02-02-02-006</t>
  </si>
  <si>
    <t>C-3502-0200-11-0-3502027-01-A-02-02-02-007</t>
  </si>
  <si>
    <t>C-3502-0200-11-0-3502027-01-A-02-02-02-008</t>
  </si>
  <si>
    <t>C-3502-0200-11-0-3502027-01-A-02-02-02-009</t>
  </si>
  <si>
    <t>C-3502-0200-11-0-3502027-01-A-02-02-02-010</t>
  </si>
  <si>
    <t>C-3502-0200-11-0-3502047-01-A-02</t>
  </si>
  <si>
    <t>C-3502-0200-11-0-3502047-01-A-02-02</t>
  </si>
  <si>
    <t>C-3502-0200-11-0-3502047-01-A-02-02-01-000</t>
  </si>
  <si>
    <t>C-3502-0200-11-0-3502047-01-A-02-02-01-001</t>
  </si>
  <si>
    <t>C-3502-0200-11-0-3502047-01-A-02-02-01-002</t>
  </si>
  <si>
    <t>C-3502-0200-11-0-3502047-01-A-02-02-01-003</t>
  </si>
  <si>
    <t>C-3502-0200-11-0-3502047-01-A-02-02-01-004</t>
  </si>
  <si>
    <t>C-3502-0200-11-0-3502047-01-A-02-02-02-005</t>
  </si>
  <si>
    <t>C-3502-0200-11-0-3502047-01-A-02-02-02-006</t>
  </si>
  <si>
    <t>C-3502-0200-11-0-3502047-01-A-02-02-02-007</t>
  </si>
  <si>
    <t>C-3502-0200-11-0-3502047-01-A-02-02-02-008</t>
  </si>
  <si>
    <t>C-3502-0200-11-0-3502047-01-A-02-02-02-009</t>
  </si>
  <si>
    <t>C-3502-0200-11-0-3502047-01-A-02-02-02-010</t>
  </si>
  <si>
    <t>C-3502-0200-11-0-3502047-02-A-02</t>
  </si>
  <si>
    <t>C-3502-0200-11-0-3502047-02-A-02-02</t>
  </si>
  <si>
    <t>C-3502-0200-11-0-3502047-02-A-02-02-01-000</t>
  </si>
  <si>
    <t>C-3502-0200-11-0-3502047-02-A-02-02-01-001</t>
  </si>
  <si>
    <t>C-3502-0200-11-0-3502047-02-A-02-02-01-002</t>
  </si>
  <si>
    <t>C-3502-0200-11-0-3502047-02-A-02-02-01-003</t>
  </si>
  <si>
    <t>C-3502-0200-11-0-3502047-02-A-02-02-01-004</t>
  </si>
  <si>
    <t>C-3502-0200-11-0-3502047-02-A-02-02-02-005</t>
  </si>
  <si>
    <t>C-3502-0200-11-0-3502047-02-A-02-02-02-006</t>
  </si>
  <si>
    <t>C-3502-0200-11-0-3502047-02-A-02-02-02-007</t>
  </si>
  <si>
    <t>C-3502-0200-11-0-3502047-02-A-02-02-02-008</t>
  </si>
  <si>
    <t>C-3502-0200-11-0-3502047-02-A-02-02-02-009</t>
  </si>
  <si>
    <t>C-3502-0200-11-0-3502047-02-A-02-02-02-010</t>
  </si>
  <si>
    <t>C-3502-0200-11-0-3502047-03-A-02</t>
  </si>
  <si>
    <t>C-3502-0200-11-0-3502047-03-A-02-02</t>
  </si>
  <si>
    <t>C-3502-0200-11-0-3502047-03-A-02-02-01-000</t>
  </si>
  <si>
    <t>C-3502-0200-11-0-3502047-03-A-02-02-01-001</t>
  </si>
  <si>
    <t>C-3502-0200-11-0-3502047-03-A-02-02-01-002</t>
  </si>
  <si>
    <t>C-3502-0200-11-0-3502047-03-A-02-02-01-003</t>
  </si>
  <si>
    <t>C-3502-0200-11-0-3502047-03-A-02-02-01-004</t>
  </si>
  <si>
    <t>C-3502-0200-11-0-3502047-03-A-02-02-02-005</t>
  </si>
  <si>
    <t>C-3502-0200-11-0-3502047-03-A-02-02-02-006</t>
  </si>
  <si>
    <t>C-3502-0200-11-0-3502047-03-A-02-02-02-007</t>
  </si>
  <si>
    <t>C-3502-0200-11-0-3502047-03-A-02-02-02-008</t>
  </si>
  <si>
    <t>C-3502-0200-11-0-3502047-03-A-02-02-02-009</t>
  </si>
  <si>
    <t>C-3502-0200-11-0-3502047-03-A-02-02-02-010</t>
  </si>
  <si>
    <t>D-3502-0200-11-3502047-03-A-2-0-0-0-0</t>
  </si>
  <si>
    <t>D-3502-0200-11-3502047-03-A-2-2-0-0-0</t>
  </si>
  <si>
    <t>D-3502-0200-11-3502047-03-A-2-2-10-0-0</t>
  </si>
  <si>
    <t>D-3502-0200-11-3502047-03-A-2-2-11-0-0</t>
  </si>
  <si>
    <t>D-3502-0200-11-3502047-03-A-2-2-12-0-0</t>
  </si>
  <si>
    <t>D-3502-0200-11-3502047-03-A-2-2-13-0-0</t>
  </si>
  <si>
    <t>D-3502-0200-11-3502047-03-A-2-2-14-0-0</t>
  </si>
  <si>
    <t>D-3502-0200-11-3502047-03-A-2-2-15-0-0</t>
  </si>
  <si>
    <t>D-3502-0200-11-3502047-03-A-2-2-16-0-0</t>
  </si>
  <si>
    <t>D-3502-0200-11-3502047-03-A-2-2-17-0-0</t>
  </si>
  <si>
    <t>D-3502-0200-11-3502047-03-A-2-2-18-0-0</t>
  </si>
  <si>
    <t>D-3502-0200-11-3502047-03-A-2-2-19-0-0</t>
  </si>
  <si>
    <t>D-3502-0200-11-3502047-03-A-2-2-2-0-0</t>
  </si>
  <si>
    <t>D-3502-0200-11-3502047-02-A-2-0-0-0-0</t>
  </si>
  <si>
    <t>D-3502-0200-11-3502047-02-A-2-2-0-0-0</t>
  </si>
  <si>
    <t>D-3502-0200-11-3502047-02-A-2-2-10-0-0</t>
  </si>
  <si>
    <t>D-3502-0200-11-3502047-02-A-2-2-11-0-0</t>
  </si>
  <si>
    <t>D-3502-0200-11-3502047-02-A-2-2-12-0-0</t>
  </si>
  <si>
    <t>D-3502-0200-11-3502047-02-A-2-2-13-0-0</t>
  </si>
  <si>
    <t>D-3502-0200-11-3502047-02-A-2-2-14-0-0</t>
  </si>
  <si>
    <t>D-3502-0200-11-3502047-02-A-2-2-15-0-0</t>
  </si>
  <si>
    <t>D-3502-0200-11-3502047-02-A-2-2-16-0-0</t>
  </si>
  <si>
    <t>D-3502-0200-11-3502047-02-A-2-2-17-0-0</t>
  </si>
  <si>
    <t>D-3502-0200-11-3502047-02-A-2-2-18-0-0</t>
  </si>
  <si>
    <t>D-3502-0200-11-3502047-02-A-2-2-19-0-0</t>
  </si>
  <si>
    <t>D-3502-0200-11-3502047-02-A-2-2-2-0-0</t>
  </si>
  <si>
    <t>D-3502-0200-11-3502047-01-A-2-0-0-0-0</t>
  </si>
  <si>
    <t>D-3502-0200-11-3502047-01-A-2-2-0-0-0</t>
  </si>
  <si>
    <t>D-3502-0200-11-3502047-01-A-2-2-10-0-0</t>
  </si>
  <si>
    <t>D-3502-0200-11-3502047-01-A-2-2-11-0-0</t>
  </si>
  <si>
    <t>D-3502-0200-11-3502047-01-A-2-2-12-0-0</t>
  </si>
  <si>
    <t>D-3502-0200-11-3502047-01-A-2-2-13-0-0</t>
  </si>
  <si>
    <t>D-3502-0200-11-3502047-01-A-2-2-14-0-0</t>
  </si>
  <si>
    <t>D-3502-0200-11-3502047-01-A-2-2-15-0-0</t>
  </si>
  <si>
    <t>D-3502-0200-11-3502047-01-A-2-2-16-0-0</t>
  </si>
  <si>
    <t>D-3502-0200-11-3502047-01-A-2-2-17-0-0</t>
  </si>
  <si>
    <t>D-3502-0200-11-3502047-01-A-2-2-18-0-0</t>
  </si>
  <si>
    <t>D-3502-0200-11-3502047-01-A-2-2-19-0-0</t>
  </si>
  <si>
    <t>D-3502-0200-11-3502047-01-A-2-2-2-0-0</t>
  </si>
  <si>
    <t>C-3599-0200-4-0-3599064-01</t>
  </si>
  <si>
    <t>D-3599-0200-4-3599064-01-0-0-0-0</t>
  </si>
  <si>
    <t>D-3599-0200-4-3599064-02-0-0-0-0</t>
  </si>
  <si>
    <t>C-3599-0200-4-0-3599064-02</t>
  </si>
  <si>
    <t>D-3599-0200-4-3599067-01-0-0-0-0</t>
  </si>
  <si>
    <t>C-3599-0200-4-0-3599067-01</t>
  </si>
  <si>
    <t>C-3599-0200-4-0-3599067-02</t>
  </si>
  <si>
    <t>C-3599-0200-4-0-3599067-03</t>
  </si>
  <si>
    <t>D-3599-0200-4-3599067-02-0-0-0-0</t>
  </si>
  <si>
    <t>D-3599-0200-4-3599067-03-0-0-0-0</t>
  </si>
  <si>
    <t>D-3599-0200-4-3599068-01-0-0-0-0</t>
  </si>
  <si>
    <t>D-3599-0200-4-3599068-02-0-0-0-0</t>
  </si>
  <si>
    <t>C-3599-0200-4-0-3599068-02</t>
  </si>
  <si>
    <t>C-3599-0200-4-0-3599068-01</t>
  </si>
  <si>
    <t>C-3599-0200-4-0-3599072-01</t>
  </si>
  <si>
    <t>C-3599-0200-4-0-3599072-02</t>
  </si>
  <si>
    <t>D-3599-0200-4-3599072-01-0-0-0-0</t>
  </si>
  <si>
    <t>D-3599-0200-4-3599072-02-0-0-0-0</t>
  </si>
  <si>
    <t>C-3599-0200-4-0-3599064-01-A-02</t>
  </si>
  <si>
    <t>C-3599-0200-4-0-3599064-01-A-02-02</t>
  </si>
  <si>
    <t>C-3599-0200-4-0-3599064-01-A-02-02-01-000</t>
  </si>
  <si>
    <t>C-3599-0200-4-0-3599064-01-A-02-02-01-001</t>
  </si>
  <si>
    <t>C-3599-0200-4-0-3599064-01-A-02-02-01-002</t>
  </si>
  <si>
    <t>C-3599-0200-4-0-3599064-01-A-02-02-01-003</t>
  </si>
  <si>
    <t>C-3599-0200-4-0-3599064-01-A-02-02-01-004</t>
  </si>
  <si>
    <t>C-3599-0200-4-0-3599064-01-A-02-02-02-005</t>
  </si>
  <si>
    <t>C-3599-0200-4-0-3599064-01-A-02-02-02-006</t>
  </si>
  <si>
    <t>C-3599-0200-4-0-3599064-01-A-02-02-02-007</t>
  </si>
  <si>
    <t>C-3599-0200-4-0-3599064-01-A-02-02-02-008</t>
  </si>
  <si>
    <t>C-3599-0200-4-0-3599064-01-A-02-02-02-009</t>
  </si>
  <si>
    <t>C-3599-0200-4-0-3599064-01-A-02-02-02-010</t>
  </si>
  <si>
    <t>C-3599-0200-4-0-3599064-02-A-02</t>
  </si>
  <si>
    <t>C-3599-0200-4-0-3599064-02-A-02-02</t>
  </si>
  <si>
    <t>C-3599-0200-4-0-3599064-02-A-02-02-01-000</t>
  </si>
  <si>
    <t>C-3599-0200-4-0-3599064-02-A-02-02-01-002</t>
  </si>
  <si>
    <t>C-3599-0200-4-0-3599064-02-A-02-02-01-003</t>
  </si>
  <si>
    <t>C-3599-0200-4-0-3599064-02-A-02-02-01-004</t>
  </si>
  <si>
    <t>C-3599-0200-4-0-3599064-02-A-02-02-02-005</t>
  </si>
  <si>
    <t>C-3599-0200-4-0-3599064-02-A-02-02-02-006</t>
  </si>
  <si>
    <t>C-3599-0200-4-0-3599064-02-A-02-02-02-007</t>
  </si>
  <si>
    <t>C-3599-0200-4-0-3599064-02-A-02-02-02-008</t>
  </si>
  <si>
    <t>C-3599-0200-4-0-3599064-02-A-02-02-02-009</t>
  </si>
  <si>
    <t>C-3599-0200-4-0-3599064-02-A-02-02-02-010</t>
  </si>
  <si>
    <t>C-3599-0200-4-0-3599064-02-A-02-02-01-001</t>
  </si>
  <si>
    <t>D-3599-0200-4-3599064-01-A-2-0-0-0-0</t>
  </si>
  <si>
    <t>D-3599-0200-4-3599064-01-A-2-2-0-0-0</t>
  </si>
  <si>
    <t>D-3599-0200-4-3599064-01-A-2-2-10-0-0</t>
  </si>
  <si>
    <t>D-3599-0200-4-3599064-01-A-2-2-11-0-0</t>
  </si>
  <si>
    <t>D-3599-0200-4-3599064-01-A-2-2-12-0-0</t>
  </si>
  <si>
    <t>D-3599-0200-4-3599064-01-A-2-2-13-0-0</t>
  </si>
  <si>
    <t>D-3599-0200-4-3599064-01-A-2-2-14-0-0</t>
  </si>
  <si>
    <t>D-3599-0200-4-3599064-01-A-2-2-15-0-0</t>
  </si>
  <si>
    <t>D-3599-0200-4-3599064-01-A-2-2-16-0-0</t>
  </si>
  <si>
    <t>D-3599-0200-4-3599064-01-A-2-2-17-0-0</t>
  </si>
  <si>
    <t>D-3599-0200-4-3599064-01-A-2-2-18-0-0</t>
  </si>
  <si>
    <t>D-3599-0200-4-3599064-01-A-2-2-19-0-0</t>
  </si>
  <si>
    <t>D-3599-0200-4-3599064-01-A-2-2-2-0-0</t>
  </si>
  <si>
    <t>D-3599-0200-4-3599064-02-A-2-0-0-0-0</t>
  </si>
  <si>
    <t>D-3599-0200-4-3599064-02-A-2-2-0-0-0</t>
  </si>
  <si>
    <t>D-3599-0200-4-3599064-02-A-2-2-10-0-0</t>
  </si>
  <si>
    <t>D-3599-0200-4-3599064-02-A-2-2-11-0-0</t>
  </si>
  <si>
    <t>D-3599-0200-4-3599064-02-A-2-2-12-0-0</t>
  </si>
  <si>
    <t>D-3599-0200-4-3599064-02-A-2-2-13-0-0</t>
  </si>
  <si>
    <t>D-3599-0200-4-3599064-02-A-2-2-14-0-0</t>
  </si>
  <si>
    <t>D-3599-0200-4-3599064-02-A-2-2-15-0-0</t>
  </si>
  <si>
    <t>D-3599-0200-4-3599064-02-A-2-2-16-0-0</t>
  </si>
  <si>
    <t>D-3599-0200-4-3599064-02-A-2-2-17-0-0</t>
  </si>
  <si>
    <t>D-3599-0200-4-3599064-02-A-2-2-18-0-0</t>
  </si>
  <si>
    <t>D-3599-0200-4-3599064-02-A-2-2-19-0-0</t>
  </si>
  <si>
    <t>D-3599-0200-4-3599064-02-A-2-2-2-0-0</t>
  </si>
  <si>
    <t>D-3599-0200-4-3599067-01-A-2-0-0-0-0</t>
  </si>
  <si>
    <t>D-3599-0200-4-3599067-01-A-2-2-0-0-0</t>
  </si>
  <si>
    <t>D-3599-0200-4-3599067-01-A-2-2-10-0-0</t>
  </si>
  <si>
    <t>D-3599-0200-4-3599067-01-A-2-2-11-0-0</t>
  </si>
  <si>
    <t>D-3599-0200-4-3599067-01-A-2-2-12-0-0</t>
  </si>
  <si>
    <t>D-3599-0200-4-3599067-01-A-2-2-13-0-0</t>
  </si>
  <si>
    <t>D-3599-0200-4-3599067-01-A-2-2-14-0-0</t>
  </si>
  <si>
    <t>D-3599-0200-4-3599067-01-A-2-2-15-0-0</t>
  </si>
  <si>
    <t>D-3599-0200-4-3599067-01-A-2-2-16-0-0</t>
  </si>
  <si>
    <t>D-3599-0200-4-3599067-01-A-2-2-17-0-0</t>
  </si>
  <si>
    <t>D-3599-0200-4-3599067-01-A-2-2-18-0-0</t>
  </si>
  <si>
    <t>D-3599-0200-4-3599067-01-A-2-2-19-0-0</t>
  </si>
  <si>
    <t>D-3599-0200-4-3599067-01-A-2-2-2-0-0</t>
  </si>
  <si>
    <t>D-3599-0200-4-3599067-02-A-2-0-0-0-0</t>
  </si>
  <si>
    <t>D-3599-0200-4-3599067-02-A-2-2-0-0-0</t>
  </si>
  <si>
    <t>D-3599-0200-4-3599067-02-A-2-2-10-0-0</t>
  </si>
  <si>
    <t>D-3599-0200-4-3599067-02-A-2-2-11-0-0</t>
  </si>
  <si>
    <t>D-3599-0200-4-3599067-02-A-2-2-12-0-0</t>
  </si>
  <si>
    <t>D-3599-0200-4-3599067-02-A-2-2-13-0-0</t>
  </si>
  <si>
    <t>D-3599-0200-4-3599067-02-A-2-2-14-0-0</t>
  </si>
  <si>
    <t>D-3599-0200-4-3599067-02-A-2-2-15-0-0</t>
  </si>
  <si>
    <t>D-3599-0200-4-3599067-02-A-2-2-16-0-0</t>
  </si>
  <si>
    <t>D-3599-0200-4-3599067-02-A-2-2-17-0-0</t>
  </si>
  <si>
    <t>D-3599-0200-4-3599067-02-A-2-2-18-0-0</t>
  </si>
  <si>
    <t>D-3599-0200-4-3599067-02-A-2-2-19-0-0</t>
  </si>
  <si>
    <t>D-3599-0200-4-3599067-02-A-2-2-2-0-0</t>
  </si>
  <si>
    <t>D-3599-0200-4-3599067-03-A-2-0-0-0-0</t>
  </si>
  <si>
    <t>D-3599-0200-4-3599067-03-A-2-2-0-0-0</t>
  </si>
  <si>
    <t>D-3599-0200-4-3599067-03-A-2-2-10-0-0</t>
  </si>
  <si>
    <t>D-3599-0200-4-3599067-03-A-2-2-11-0-0</t>
  </si>
  <si>
    <t>D-3599-0200-4-3599067-03-A-2-2-12-0-0</t>
  </si>
  <si>
    <t>D-3599-0200-4-3599067-03-A-2-2-13-0-0</t>
  </si>
  <si>
    <t>D-3599-0200-4-3599067-03-A-2-2-14-0-0</t>
  </si>
  <si>
    <t>D-3599-0200-4-3599067-03-A-2-2-15-0-0</t>
  </si>
  <si>
    <t>D-3599-0200-4-3599067-03-A-2-2-16-0-0</t>
  </si>
  <si>
    <t>D-3599-0200-4-3599067-03-A-2-2-17-0-0</t>
  </si>
  <si>
    <t>D-3599-0200-4-3599067-03-A-2-2-18-0-0</t>
  </si>
  <si>
    <t>D-3599-0200-4-3599067-03-A-2-2-19-0-0</t>
  </si>
  <si>
    <t>D-3599-0200-4-3599067-03-A-2-2-2-0-0</t>
  </si>
  <si>
    <t>C-3599-0200-4-0-3599067-03-A-02</t>
  </si>
  <si>
    <t>C-3599-0200-4-0-3599067-03-A-02-02</t>
  </si>
  <si>
    <t>C-3599-0200-4-0-3599067-03-A-02-02-01-000</t>
  </si>
  <si>
    <t>C-3599-0200-4-0-3599067-03-A-02-02-01-001</t>
  </si>
  <si>
    <t>C-3599-0200-4-0-3599067-03-A-02-02-01-002</t>
  </si>
  <si>
    <t>C-3599-0200-4-0-3599067-03-A-02-02-01-003</t>
  </si>
  <si>
    <t>C-3599-0200-4-0-3599067-03-A-02-02-01-004</t>
  </si>
  <si>
    <t>C-3599-0200-4-0-3599067-03-A-02-02-02-005</t>
  </si>
  <si>
    <t>C-3599-0200-4-0-3599067-03-A-02-02-02-006</t>
  </si>
  <si>
    <t>C-3599-0200-4-0-3599067-03-A-02-02-02-007</t>
  </si>
  <si>
    <t>C-3599-0200-4-0-3599067-03-A-02-02-02-008</t>
  </si>
  <si>
    <t>C-3599-0200-4-0-3599067-03-A-02-02-02-009</t>
  </si>
  <si>
    <t>C-3599-0200-4-0-3599067-03-A-02-02-02-010</t>
  </si>
  <si>
    <t>C-3599-0200-4-0-3599067-02-A-02</t>
  </si>
  <si>
    <t>C-3599-0200-4-0-3599067-02-A-02-02</t>
  </si>
  <si>
    <t>C-3599-0200-4-0-3599067-02-A-02-02-01-000</t>
  </si>
  <si>
    <t>C-3599-0200-4-0-3599067-02-A-02-02-01-001</t>
  </si>
  <si>
    <t>C-3599-0200-4-0-3599067-02-A-02-02-01-002</t>
  </si>
  <si>
    <t>C-3599-0200-4-0-3599067-02-A-02-02-01-003</t>
  </si>
  <si>
    <t>C-3599-0200-4-0-3599067-02-A-02-02-01-004</t>
  </si>
  <si>
    <t>C-3599-0200-4-0-3599067-02-A-02-02-02-005</t>
  </si>
  <si>
    <t>C-3599-0200-4-0-3599067-02-A-02-02-02-006</t>
  </si>
  <si>
    <t>C-3599-0200-4-0-3599067-02-A-02-02-02-007</t>
  </si>
  <si>
    <t>C-3599-0200-4-0-3599067-02-A-02-02-02-008</t>
  </si>
  <si>
    <t>C-3599-0200-4-0-3599067-02-A-02-02-02-009</t>
  </si>
  <si>
    <t>C-3599-0200-4-0-3599067-02-A-02-02-02-010</t>
  </si>
  <si>
    <t>C-3599-0200-4-0-3599067-01-A-02</t>
  </si>
  <si>
    <t>C-3599-0200-4-0-3599067-01-A-02-02</t>
  </si>
  <si>
    <t>C-3599-0200-4-0-3599067-01-A-02-02-01-000</t>
  </si>
  <si>
    <t>C-3599-0200-4-0-3599067-01-A-02-02-01-001</t>
  </si>
  <si>
    <t>C-3599-0200-4-0-3599067-01-A-02-02-01-002</t>
  </si>
  <si>
    <t>C-3599-0200-4-0-3599067-01-A-02-02-01-003</t>
  </si>
  <si>
    <t>C-3599-0200-4-0-3599067-01-A-02-02-01-004</t>
  </si>
  <si>
    <t>C-3599-0200-4-0-3599067-01-A-02-02-02-005</t>
  </si>
  <si>
    <t>C-3599-0200-4-0-3599067-01-A-02-02-02-006</t>
  </si>
  <si>
    <t>C-3599-0200-4-0-3599067-01-A-02-02-02-007</t>
  </si>
  <si>
    <t>C-3599-0200-4-0-3599067-01-A-02-02-02-008</t>
  </si>
  <si>
    <t>C-3599-0200-4-0-3599067-01-A-02-02-02-009</t>
  </si>
  <si>
    <t>C-3599-0200-4-0-3599067-01-A-02-02-02-010</t>
  </si>
  <si>
    <t>C-3599-0200-4-0-3599068-01-A-02</t>
  </si>
  <si>
    <t>C-3599-0200-4-0-3599068-01-A-02-02</t>
  </si>
  <si>
    <t>C-3599-0200-4-0-3599068-01-A-02-02-01-000</t>
  </si>
  <si>
    <t>C-3599-0200-4-0-3599068-01-A-02-02-01-001</t>
  </si>
  <si>
    <t>C-3599-0200-4-0-3599068-01-A-02-02-01-002</t>
  </si>
  <si>
    <t>C-3599-0200-4-0-3599068-01-A-02-02-01-003</t>
  </si>
  <si>
    <t>C-3599-0200-4-0-3599068-01-A-02-02-01-004</t>
  </si>
  <si>
    <t>C-3599-0200-4-0-3599068-01-A-02-02-02-005</t>
  </si>
  <si>
    <t>C-3599-0200-4-0-3599068-01-A-02-02-02-006</t>
  </si>
  <si>
    <t>C-3599-0200-4-0-3599068-01-A-02-02-02-007</t>
  </si>
  <si>
    <t>C-3599-0200-4-0-3599068-01-A-02-02-02-008</t>
  </si>
  <si>
    <t>C-3599-0200-4-0-3599068-01-A-02-02-02-009</t>
  </si>
  <si>
    <t>C-3599-0200-4-0-3599068-01-A-02-02-02-010</t>
  </si>
  <si>
    <t>C-3599-0200-4-0-3599068-02-A-02</t>
  </si>
  <si>
    <t>C-3599-0200-4-0-3599068-02-A-02-02</t>
  </si>
  <si>
    <t>C-3599-0200-4-0-3599068-02-A-02-02-01-000</t>
  </si>
  <si>
    <t>C-3599-0200-4-0-3599068-02-A-02-02-01-001</t>
  </si>
  <si>
    <t>C-3599-0200-4-0-3599068-02-A-02-02-01-002</t>
  </si>
  <si>
    <t>C-3599-0200-4-0-3599068-02-A-02-02-01-003</t>
  </si>
  <si>
    <t>C-3599-0200-4-0-3599068-02-A-02-02-01-004</t>
  </si>
  <si>
    <t>C-3599-0200-4-0-3599068-02-A-02-02-02-005</t>
  </si>
  <si>
    <t>C-3599-0200-4-0-3599068-02-A-02-02-02-006</t>
  </si>
  <si>
    <t>C-3599-0200-4-0-3599068-02-A-02-02-02-007</t>
  </si>
  <si>
    <t>C-3599-0200-4-0-3599068-02-A-02-02-02-008</t>
  </si>
  <si>
    <t>C-3599-0200-4-0-3599068-02-A-02-02-02-009</t>
  </si>
  <si>
    <t>C-3599-0200-4-0-3599068-02-A-02-02-02-010</t>
  </si>
  <si>
    <t>D-3599-0200-4-3599068-02-A-2-0-0-0-0</t>
  </si>
  <si>
    <t>D-3599-0200-4-3599068-02-A-2-2-0-0-0</t>
  </si>
  <si>
    <t>D-3599-0200-4-3599068-02-A-2-2-10-0-0</t>
  </si>
  <si>
    <t>D-3599-0200-4-3599068-02-A-2-2-11-0-0</t>
  </si>
  <si>
    <t>D-3599-0200-4-3599068-02-A-2-2-12-0-0</t>
  </si>
  <si>
    <t>D-3599-0200-4-3599068-02-A-2-2-13-0-0</t>
  </si>
  <si>
    <t>D-3599-0200-4-3599068-02-A-2-2-14-0-0</t>
  </si>
  <si>
    <t>D-3599-0200-4-3599068-02-A-2-2-15-0-0</t>
  </si>
  <si>
    <t>D-3599-0200-4-3599068-02-A-2-2-16-0-0</t>
  </si>
  <si>
    <t>D-3599-0200-4-3599068-02-A-2-2-17-0-0</t>
  </si>
  <si>
    <t>D-3599-0200-4-3599068-02-A-2-2-18-0-0</t>
  </si>
  <si>
    <t>D-3599-0200-4-3599068-02-A-2-2-19-0-0</t>
  </si>
  <si>
    <t>D-3599-0200-4-3599068-02-A-2-2-2-0-0</t>
  </si>
  <si>
    <t>D-3599-0200-4-3599068-01-A-2-0-0-0-0</t>
  </si>
  <si>
    <t>D-3599-0200-4-3599068-01-A-2-2-0-0-0</t>
  </si>
  <si>
    <t>D-3599-0200-4-3599068-01-A-2-2-10-0-0</t>
  </si>
  <si>
    <t>D-3599-0200-4-3599068-01-A-2-2-11-0-0</t>
  </si>
  <si>
    <t>D-3599-0200-4-3599068-01-A-2-2-12-0-0</t>
  </si>
  <si>
    <t>D-3599-0200-4-3599068-01-A-2-2-13-0-0</t>
  </si>
  <si>
    <t>D-3599-0200-4-3599068-01-A-2-2-14-0-0</t>
  </si>
  <si>
    <t>D-3599-0200-4-3599068-01-A-2-2-15-0-0</t>
  </si>
  <si>
    <t>D-3599-0200-4-3599068-01-A-2-2-16-0-0</t>
  </si>
  <si>
    <t>D-3599-0200-4-3599068-01-A-2-2-17-0-0</t>
  </si>
  <si>
    <t>D-3599-0200-4-3599068-01-A-2-2-18-0-0</t>
  </si>
  <si>
    <t>D-3599-0200-4-3599068-01-A-2-2-19-0-0</t>
  </si>
  <si>
    <t>D-3599-0200-4-3599068-01-A-2-2-2-0-0</t>
  </si>
  <si>
    <t>C-3599-0200-4-0-3599923-02</t>
  </si>
  <si>
    <t>C-3599-0200-4-0-3599923-03</t>
  </si>
  <si>
    <t>C-3599-0200-4-0-3599921-01</t>
  </si>
  <si>
    <t>D-3599-0200-4-3599921-01-0-0-0-0</t>
  </si>
  <si>
    <t>C-3599-0200-4-0-3599921-02</t>
  </si>
  <si>
    <t>D-3599-0200-4-3599921-02-0-0-0-0</t>
  </si>
  <si>
    <t>C-3599-0200-4-0-3599921-03</t>
  </si>
  <si>
    <t>D-3599-0200-4-3599921-03-0-0-0-0</t>
  </si>
  <si>
    <t>C-3599-0200-4-0-3599923-01</t>
  </si>
  <si>
    <t>D-3599-0200-4-3599923-01-0-0-0-0</t>
  </si>
  <si>
    <t>D-3599-0200-4-3599923-02-0-0-0-0</t>
  </si>
  <si>
    <t>D-3599-0200-4-3599923-03-0-0-0-0</t>
  </si>
  <si>
    <t>D-3599-0200-4-3599072-01-A-2-0-0-0-0</t>
  </si>
  <si>
    <t>D-3599-0200-4-3599072-01-A-2-2-0-0-0</t>
  </si>
  <si>
    <t>D-3599-0200-4-3599072-01-A-2-2-10-0-0</t>
  </si>
  <si>
    <t>D-3599-0200-4-3599072-01-A-2-2-11-0-0</t>
  </si>
  <si>
    <t>D-3599-0200-4-3599072-01-A-2-2-12-0-0</t>
  </si>
  <si>
    <t>D-3599-0200-4-3599072-01-A-2-2-13-0-0</t>
  </si>
  <si>
    <t>D-3599-0200-4-3599072-01-A-2-2-14-0-0</t>
  </si>
  <si>
    <t>D-3599-0200-4-3599072-01-A-2-2-15-0-0</t>
  </si>
  <si>
    <t>D-3599-0200-4-3599072-01-A-2-2-16-0-0</t>
  </si>
  <si>
    <t>D-3599-0200-4-3599072-01-A-2-2-17-0-0</t>
  </si>
  <si>
    <t>D-3599-0200-4-3599072-01-A-2-2-18-0-0</t>
  </si>
  <si>
    <t>D-3599-0200-4-3599072-01-A-2-2-19-0-0</t>
  </si>
  <si>
    <t>D-3599-0200-4-3599072-01-A-2-2-2-0-0</t>
  </si>
  <si>
    <t>D-3599-0200-4-3599072-02-A-2-0-0-0-0</t>
  </si>
  <si>
    <t>D-3599-0200-4-3599072-02-A-2-2-0-0-0</t>
  </si>
  <si>
    <t>D-3599-0200-4-3599072-02-A-2-2-10-0-0</t>
  </si>
  <si>
    <t>D-3599-0200-4-3599072-02-A-2-2-11-0-0</t>
  </si>
  <si>
    <t>D-3599-0200-4-3599072-02-A-2-2-12-0-0</t>
  </si>
  <si>
    <t>D-3599-0200-4-3599072-02-A-2-2-13-0-0</t>
  </si>
  <si>
    <t>D-3599-0200-4-3599072-02-A-2-2-14-0-0</t>
  </si>
  <si>
    <t>D-3599-0200-4-3599072-02-A-2-2-15-0-0</t>
  </si>
  <si>
    <t>D-3599-0200-4-3599072-02-A-2-2-16-0-0</t>
  </si>
  <si>
    <t>D-3599-0200-4-3599072-02-A-2-2-17-0-0</t>
  </si>
  <si>
    <t>D-3599-0200-4-3599072-02-A-2-2-18-0-0</t>
  </si>
  <si>
    <t>D-3599-0200-4-3599072-02-A-2-2-19-0-0</t>
  </si>
  <si>
    <t>D-3599-0200-4-3599072-02-A-2-2-2-0-0</t>
  </si>
  <si>
    <t>C-3599-0200-4-0-3599072-01-A-02</t>
  </si>
  <si>
    <t>C-3599-0200-4-0-3599072-01-A-02-02</t>
  </si>
  <si>
    <t>C-3599-0200-4-0-3599072-01-A-02-02-01-000</t>
  </si>
  <si>
    <t>C-3599-0200-4-0-3599072-01-A-02-02-01-001</t>
  </si>
  <si>
    <t>C-3599-0200-4-0-3599072-01-A-02-02-01-002</t>
  </si>
  <si>
    <t>C-3599-0200-4-0-3599072-01-A-02-02-01-003</t>
  </si>
  <si>
    <t>C-3599-0200-4-0-3599072-01-A-02-02-01-004</t>
  </si>
  <si>
    <t>C-3599-0200-4-0-3599072-01-A-02-02-02-005</t>
  </si>
  <si>
    <t>C-3599-0200-4-0-3599072-01-A-02-02-02-006</t>
  </si>
  <si>
    <t>C-3599-0200-4-0-3599072-01-A-02-02-02-007</t>
  </si>
  <si>
    <t>C-3599-0200-4-0-3599072-01-A-02-02-02-008</t>
  </si>
  <si>
    <t>C-3599-0200-4-0-3599072-01-A-02-02-02-009</t>
  </si>
  <si>
    <t>C-3599-0200-4-0-3599072-01-A-02-02-02-010</t>
  </si>
  <si>
    <t>C-3599-0200-4-0-3599072-02-A-02</t>
  </si>
  <si>
    <t>C-3599-0200-4-0-3599072-02-A-02-02</t>
  </si>
  <si>
    <t>C-3599-0200-4-0-3599072-02-A-02-02-01-000</t>
  </si>
  <si>
    <t>C-3599-0200-4-0-3599072-02-A-02-02-01-001</t>
  </si>
  <si>
    <t>C-3599-0200-4-0-3599072-02-A-02-02-01-002</t>
  </si>
  <si>
    <t>C-3599-0200-4-0-3599072-02-A-02-02-01-003</t>
  </si>
  <si>
    <t>C-3599-0200-4-0-3599072-02-A-02-02-01-004</t>
  </si>
  <si>
    <t>C-3599-0200-4-0-3599072-02-A-02-02-02-005</t>
  </si>
  <si>
    <t>C-3599-0200-4-0-3599072-02-A-02-02-02-006</t>
  </si>
  <si>
    <t>C-3599-0200-4-0-3599072-02-A-02-02-02-007</t>
  </si>
  <si>
    <t>C-3599-0200-4-0-3599072-02-A-02-02-02-008</t>
  </si>
  <si>
    <t>C-3599-0200-4-0-3599072-02-A-02-02-02-009</t>
  </si>
  <si>
    <t>C-3599-0200-4-0-3599072-02-A-02-02-02-010</t>
  </si>
  <si>
    <t>C-3599-0200-4-0-3599921-03-A-02</t>
  </si>
  <si>
    <t>C-3599-0200-4-0-3599921-03-A-02-02</t>
  </si>
  <si>
    <t>C-3599-0200-4-0-3599921-03-A-02-02-01-000</t>
  </si>
  <si>
    <t>C-3599-0200-4-0-3599921-03-A-02-02-01-001</t>
  </si>
  <si>
    <t>C-3599-0200-4-0-3599921-03-A-02-02-01-002</t>
  </si>
  <si>
    <t>C-3599-0200-4-0-3599921-03-A-02-02-01-003</t>
  </si>
  <si>
    <t>C-3599-0200-4-0-3599921-03-A-02-02-01-004</t>
  </si>
  <si>
    <t>C-3599-0200-4-0-3599921-03-A-02-02-02-005</t>
  </si>
  <si>
    <t>C-3599-0200-4-0-3599921-03-A-02-02-02-006</t>
  </si>
  <si>
    <t>C-3599-0200-4-0-3599921-03-A-02-02-02-007</t>
  </si>
  <si>
    <t>C-3599-0200-4-0-3599921-03-A-02-02-02-008</t>
  </si>
  <si>
    <t>C-3599-0200-4-0-3599921-03-A-02-02-02-009</t>
  </si>
  <si>
    <t>C-3599-0200-4-0-3599921-03-A-02-02-02-010</t>
  </si>
  <si>
    <t>C-3599-0200-4-0-3599921-02-A-02</t>
  </si>
  <si>
    <t>C-3599-0200-4-0-3599921-02-A-02-02</t>
  </si>
  <si>
    <t>C-3599-0200-4-0-3599921-02-A-02-02-01-000</t>
  </si>
  <si>
    <t>C-3599-0200-4-0-3599921-02-A-02-02-01-001</t>
  </si>
  <si>
    <t>C-3599-0200-4-0-3599921-02-A-02-02-01-002</t>
  </si>
  <si>
    <t>C-3599-0200-4-0-3599921-02-A-02-02-01-003</t>
  </si>
  <si>
    <t>C-3599-0200-4-0-3599921-02-A-02-02-01-004</t>
  </si>
  <si>
    <t>C-3599-0200-4-0-3599921-02-A-02-02-02-005</t>
  </si>
  <si>
    <t>C-3599-0200-4-0-3599921-02-A-02-02-02-006</t>
  </si>
  <si>
    <t>C-3599-0200-4-0-3599921-02-A-02-02-02-007</t>
  </si>
  <si>
    <t>C-3599-0200-4-0-3599921-02-A-02-02-02-008</t>
  </si>
  <si>
    <t>C-3599-0200-4-0-3599921-02-A-02-02-02-009</t>
  </si>
  <si>
    <t>C-3599-0200-4-0-3599921-02-A-02-02-02-010</t>
  </si>
  <si>
    <t>C-3599-0200-4-0-3599921-01-A-02</t>
  </si>
  <si>
    <t>C-3599-0200-4-0-3599921-01-A-02-02</t>
  </si>
  <si>
    <t>C-3599-0200-4-0-3599921-01-A-02-02-01-000</t>
  </si>
  <si>
    <t>C-3599-0200-4-0-3599921-01-A-02-02-01-001</t>
  </si>
  <si>
    <t>C-3599-0200-4-0-3599921-01-A-02-02-01-002</t>
  </si>
  <si>
    <t>C-3599-0200-4-0-3599921-01-A-02-02-01-003</t>
  </si>
  <si>
    <t>C-3599-0200-4-0-3599921-01-A-02-02-01-004</t>
  </si>
  <si>
    <t>C-3599-0200-4-0-3599921-01-A-02-02-02-005</t>
  </si>
  <si>
    <t>C-3599-0200-4-0-3599921-01-A-02-02-02-006</t>
  </si>
  <si>
    <t>C-3599-0200-4-0-3599921-01-A-02-02-02-007</t>
  </si>
  <si>
    <t>C-3599-0200-4-0-3599921-01-A-02-02-02-008</t>
  </si>
  <si>
    <t>C-3599-0200-4-0-3599921-01-A-02-02-02-009</t>
  </si>
  <si>
    <t>C-3599-0200-4-0-3599921-01-A-02-02-02-010</t>
  </si>
  <si>
    <t>D-3599-0200-4-3599921-01-A-2-0-0-0-0</t>
  </si>
  <si>
    <t>D-3599-0200-4-3599921-01-A-2-2-0-0-0</t>
  </si>
  <si>
    <t>D-3599-0200-4-3599921-01-A-2-2-10-0-0</t>
  </si>
  <si>
    <t>D-3599-0200-4-3599921-01-A-2-2-11-0-0</t>
  </si>
  <si>
    <t>D-3599-0200-4-3599921-01-A-2-2-12-0-0</t>
  </si>
  <si>
    <t>D-3599-0200-4-3599921-01-A-2-2-13-0-0</t>
  </si>
  <si>
    <t>D-3599-0200-4-3599921-01-A-2-2-14-0-0</t>
  </si>
  <si>
    <t>D-3599-0200-4-3599921-01-A-2-2-15-0-0</t>
  </si>
  <si>
    <t>D-3599-0200-4-3599921-01-A-2-2-16-0-0</t>
  </si>
  <si>
    <t>D-3599-0200-4-3599921-01-A-2-2-17-0-0</t>
  </si>
  <si>
    <t>D-3599-0200-4-3599921-01-A-2-2-18-0-0</t>
  </si>
  <si>
    <t>D-3599-0200-4-3599921-01-A-2-2-19-0-0</t>
  </si>
  <si>
    <t>D-3599-0200-4-3599921-01-A-2-2-2-0-0</t>
  </si>
  <si>
    <t>D-3599-0200-4-3599921-02-A-2-0-0-0-0</t>
  </si>
  <si>
    <t>D-3599-0200-4-3599921-02-A-2-2-0-0-0</t>
  </si>
  <si>
    <t>D-3599-0200-4-3599921-02-A-2-2-10-0-0</t>
  </si>
  <si>
    <t>D-3599-0200-4-3599921-02-A-2-2-11-0-0</t>
  </si>
  <si>
    <t>D-3599-0200-4-3599921-02-A-2-2-12-0-0</t>
  </si>
  <si>
    <t>D-3599-0200-4-3599921-02-A-2-2-13-0-0</t>
  </si>
  <si>
    <t>D-3599-0200-4-3599921-02-A-2-2-14-0-0</t>
  </si>
  <si>
    <t>D-3599-0200-4-3599921-02-A-2-2-15-0-0</t>
  </si>
  <si>
    <t>D-3599-0200-4-3599921-02-A-2-2-16-0-0</t>
  </si>
  <si>
    <t>D-3599-0200-4-3599921-02-A-2-2-17-0-0</t>
  </si>
  <si>
    <t>D-3599-0200-4-3599921-02-A-2-2-18-0-0</t>
  </si>
  <si>
    <t>D-3599-0200-4-3599921-02-A-2-2-19-0-0</t>
  </si>
  <si>
    <t>D-3599-0200-4-3599921-02-A-2-2-2-0-0</t>
  </si>
  <si>
    <t>D-3599-0200-4-3599921-03-A-2-0-0-0-0</t>
  </si>
  <si>
    <t>D-3599-0200-4-3599921-03-A-2-2-0-0-0</t>
  </si>
  <si>
    <t>D-3599-0200-4-3599921-03-A-2-2-10-0-0</t>
  </si>
  <si>
    <t>D-3599-0200-4-3599921-03-A-2-2-11-0-0</t>
  </si>
  <si>
    <t>D-3599-0200-4-3599921-03-A-2-2-12-0-0</t>
  </si>
  <si>
    <t>D-3599-0200-4-3599921-03-A-2-2-13-0-0</t>
  </si>
  <si>
    <t>D-3599-0200-4-3599921-03-A-2-2-14-0-0</t>
  </si>
  <si>
    <t>D-3599-0200-4-3599921-03-A-2-2-15-0-0</t>
  </si>
  <si>
    <t>D-3599-0200-4-3599921-03-A-2-2-16-0-0</t>
  </si>
  <si>
    <t>D-3599-0200-4-3599921-03-A-2-2-17-0-0</t>
  </si>
  <si>
    <t>D-3599-0200-4-3599921-03-A-2-2-18-0-0</t>
  </si>
  <si>
    <t>D-3599-0200-4-3599921-03-A-2-2-19-0-0</t>
  </si>
  <si>
    <t>D-3599-0200-4-3599921-03-A-2-2-2-0-0</t>
  </si>
  <si>
    <t>D-3599-0200-4-3599923-03-A-2-0-0-0-0</t>
  </si>
  <si>
    <t>D-3599-0200-4-3599923-03-A-2-2-0-0-0</t>
  </si>
  <si>
    <t>D-3599-0200-4-3599923-03-A-2-2-10-0-0</t>
  </si>
  <si>
    <t>D-3599-0200-4-3599923-03-A-2-2-11-0-0</t>
  </si>
  <si>
    <t>D-3599-0200-4-3599923-03-A-2-2-12-0-0</t>
  </si>
  <si>
    <t>D-3599-0200-4-3599923-03-A-2-2-13-0-0</t>
  </si>
  <si>
    <t>D-3599-0200-4-3599923-03-A-2-2-14-0-0</t>
  </si>
  <si>
    <t>D-3599-0200-4-3599923-03-A-2-2-15-0-0</t>
  </si>
  <si>
    <t>D-3599-0200-4-3599923-03-A-2-2-16-0-0</t>
  </si>
  <si>
    <t>D-3599-0200-4-3599923-03-A-2-2-17-0-0</t>
  </si>
  <si>
    <t>D-3599-0200-4-3599923-03-A-2-2-18-0-0</t>
  </si>
  <si>
    <t>D-3599-0200-4-3599923-03-A-2-2-19-0-0</t>
  </si>
  <si>
    <t>D-3599-0200-4-3599923-03-A-2-2-2-0-0</t>
  </si>
  <si>
    <t>D-3599-0200-4-3599923-02-A-2-0-0-0-0</t>
  </si>
  <si>
    <t>D-3599-0200-4-3599923-02-A-2-2-0-0-0</t>
  </si>
  <si>
    <t>D-3599-0200-4-3599923-02-A-2-2-10-0-0</t>
  </si>
  <si>
    <t>D-3599-0200-4-3599923-02-A-2-2-11-0-0</t>
  </si>
  <si>
    <t>D-3599-0200-4-3599923-02-A-2-2-12-0-0</t>
  </si>
  <si>
    <t>D-3599-0200-4-3599923-02-A-2-2-13-0-0</t>
  </si>
  <si>
    <t>D-3599-0200-4-3599923-02-A-2-2-14-0-0</t>
  </si>
  <si>
    <t>D-3599-0200-4-3599923-02-A-2-2-15-0-0</t>
  </si>
  <si>
    <t>D-3599-0200-4-3599923-02-A-2-2-16-0-0</t>
  </si>
  <si>
    <t>D-3599-0200-4-3599923-02-A-2-2-17-0-0</t>
  </si>
  <si>
    <t>D-3599-0200-4-3599923-02-A-2-2-18-0-0</t>
  </si>
  <si>
    <t>D-3599-0200-4-3599923-02-A-2-2-19-0-0</t>
  </si>
  <si>
    <t>D-3599-0200-4-3599923-02-A-2-2-2-0-0</t>
  </si>
  <si>
    <t>D-3599-0200-4-3599923-01-A-2-0-0-0-0</t>
  </si>
  <si>
    <t>D-3599-0200-4-3599923-01-A-2-2-0-0-0</t>
  </si>
  <si>
    <t>D-3599-0200-4-3599923-01-A-2-2-10-0-0</t>
  </si>
  <si>
    <t>D-3599-0200-4-3599923-01-A-2-2-11-0-0</t>
  </si>
  <si>
    <t>D-3599-0200-4-3599923-01-A-2-2-12-0-0</t>
  </si>
  <si>
    <t>D-3599-0200-4-3599923-01-A-2-2-13-0-0</t>
  </si>
  <si>
    <t>D-3599-0200-4-3599923-01-A-2-2-14-0-0</t>
  </si>
  <si>
    <t>D-3599-0200-4-3599923-01-A-2-2-15-0-0</t>
  </si>
  <si>
    <t>D-3599-0200-4-3599923-01-A-2-2-16-0-0</t>
  </si>
  <si>
    <t>D-3599-0200-4-3599923-01-A-2-2-17-0-0</t>
  </si>
  <si>
    <t>D-3599-0200-4-3599923-01-A-2-2-18-0-0</t>
  </si>
  <si>
    <t>D-3599-0200-4-3599923-01-A-2-2-19-0-0</t>
  </si>
  <si>
    <t>D-3599-0200-4-3599923-01-A-2-2-2-0-0</t>
  </si>
  <si>
    <t>C-3599-0200-4-0-3599923-01-A-02</t>
  </si>
  <si>
    <t>C-3599-0200-4-0-3599923-01-A-02-02</t>
  </si>
  <si>
    <t>C-3599-0200-4-0-3599923-01-A-02-02-01-000</t>
  </si>
  <si>
    <t>C-3599-0200-4-0-3599923-01-A-02-02-01-001</t>
  </si>
  <si>
    <t>C-3599-0200-4-0-3599923-01-A-02-02-01-002</t>
  </si>
  <si>
    <t>C-3599-0200-4-0-3599923-01-A-02-02-01-003</t>
  </si>
  <si>
    <t>C-3599-0200-4-0-3599923-01-A-02-02-01-004</t>
  </si>
  <si>
    <t>C-3599-0200-4-0-3599923-01-A-02-02-02-005</t>
  </si>
  <si>
    <t>C-3599-0200-4-0-3599923-01-A-02-02-02-006</t>
  </si>
  <si>
    <t>C-3599-0200-4-0-3599923-01-A-02-02-02-007</t>
  </si>
  <si>
    <t>C-3599-0200-4-0-3599923-01-A-02-02-02-008</t>
  </si>
  <si>
    <t>C-3599-0200-4-0-3599923-01-A-02-02-02-009</t>
  </si>
  <si>
    <t>C-3599-0200-4-0-3599923-01-A-02-02-02-010</t>
  </si>
  <si>
    <t>C-3599-0200-4-0-3599923-02-A-02</t>
  </si>
  <si>
    <t>C-3599-0200-4-0-3599923-02-A-02-02</t>
  </si>
  <si>
    <t>C-3599-0200-4-0-3599923-02-A-02-02-01-000</t>
  </si>
  <si>
    <t>C-3599-0200-4-0-3599923-02-A-02-02-01-001</t>
  </si>
  <si>
    <t>C-3599-0200-4-0-3599923-02-A-02-02-01-002</t>
  </si>
  <si>
    <t>C-3599-0200-4-0-3599923-02-A-02-02-01-003</t>
  </si>
  <si>
    <t>C-3599-0200-4-0-3599923-02-A-02-02-01-004</t>
  </si>
  <si>
    <t>C-3599-0200-4-0-3599923-02-A-02-02-02-005</t>
  </si>
  <si>
    <t>C-3599-0200-4-0-3599923-02-A-02-02-02-006</t>
  </si>
  <si>
    <t>C-3599-0200-4-0-3599923-02-A-02-02-02-007</t>
  </si>
  <si>
    <t>C-3599-0200-4-0-3599923-02-A-02-02-02-008</t>
  </si>
  <si>
    <t>C-3599-0200-4-0-3599923-02-A-02-02-02-009</t>
  </si>
  <si>
    <t>C-3599-0200-4-0-3599923-02-A-02-02-02-010</t>
  </si>
  <si>
    <t>C-3599-0200-4-0-3599923-03-A-02</t>
  </si>
  <si>
    <t>C-3599-0200-4-0-3599923-03-A-02-02</t>
  </si>
  <si>
    <t>C-3599-0200-4-0-3599923-03-A-02-02-01-000</t>
  </si>
  <si>
    <t>C-3599-0200-4-0-3599923-03-A-02-02-01-001</t>
  </si>
  <si>
    <t>C-3599-0200-4-0-3599923-03-A-02-02-01-002</t>
  </si>
  <si>
    <t>C-3599-0200-4-0-3599923-03-A-02-02-01-003</t>
  </si>
  <si>
    <t>C-3599-0200-4-0-3599923-03-A-02-02-01-004</t>
  </si>
  <si>
    <t>C-3599-0200-4-0-3599923-03-A-02-02-02-005</t>
  </si>
  <si>
    <t>C-3599-0200-4-0-3599923-03-A-02-02-02-006</t>
  </si>
  <si>
    <t>C-3599-0200-4-0-3599923-03-A-02-02-02-007</t>
  </si>
  <si>
    <t>C-3599-0200-4-0-3599923-03-A-02-02-02-008</t>
  </si>
  <si>
    <t>C-3599-0200-4-0-3599923-03-A-02-02-02-009</t>
  </si>
  <si>
    <t>C-3599-0200-4-0-3599923-03-A-02-02-02-010</t>
  </si>
  <si>
    <t>SEDES CON REFORZAMIENTO ESTRUCTURAL</t>
  </si>
  <si>
    <t>A-3-6-0-0-0</t>
  </si>
  <si>
    <t>A-3-6-1-0-0</t>
  </si>
  <si>
    <t>A INSTITUCIONES SIN ÁNIMO DE LUCRO QUE SIRVEN A LOS HOGARES</t>
  </si>
  <si>
    <t>A-3-4-2-6-0</t>
  </si>
  <si>
    <t>AUXILIO SINDICAL ( NO DE PENSIONES)</t>
  </si>
  <si>
    <t>B-5-1-13-19-0</t>
  </si>
  <si>
    <t>OTROS PRODUCTOS DE MADERA; ARTÍCULOS DE CORCHO, MATERIALES TRENZABLES Y PAJA.</t>
  </si>
  <si>
    <t>A-05-01-01-003-008-02</t>
  </si>
  <si>
    <t>B-5-1-13-82-0</t>
  </si>
  <si>
    <t>JOYAS Y ARTÍCULOS CONEXOS</t>
  </si>
  <si>
    <t>A-05-01-01-003-001-09</t>
  </si>
  <si>
    <t>C-3502-0200-8-0-3502027-01</t>
  </si>
  <si>
    <t>D-3502-0200-8-3502027-01-0-0-0-0</t>
  </si>
  <si>
    <t>C-3502-0200-8-0-3502027-02</t>
  </si>
  <si>
    <t>D-3502-0200-8-3502027-02-0-0-0-0</t>
  </si>
  <si>
    <t>C-3502-0200-8-0-3502027-01-A-02</t>
  </si>
  <si>
    <t>C-3502-0200-8-0-3502027-01-A-02-02</t>
  </si>
  <si>
    <t>C-3502-0200-8-0-3502027-01-A-02-02-01-000</t>
  </si>
  <si>
    <t>C-3502-0200-8-0-3502027-01-A-02-02-01-001</t>
  </si>
  <si>
    <t>C-3502-0200-8-0-3502027-01-A-02-02-01-002</t>
  </si>
  <si>
    <t>C-3502-0200-8-0-3502027-01-A-02-02-01-003</t>
  </si>
  <si>
    <t>C-3502-0200-8-0-3502027-01-A-02-02-01-004</t>
  </si>
  <si>
    <t>C-3502-0200-8-0-3502027-01-A-02-02-02-005</t>
  </si>
  <si>
    <t>C-3502-0200-8-0-3502027-01-A-02-02-02-006</t>
  </si>
  <si>
    <t>C-3502-0200-8-0-3502027-01-A-02-02-02-007</t>
  </si>
  <si>
    <t>C-3502-0200-8-0-3502027-01-A-02-02-02-008</t>
  </si>
  <si>
    <t>C-3502-0200-8-0-3502027-01-A-02-02-02-009</t>
  </si>
  <si>
    <t>C-3502-0200-8-0-3502027-01-A-02-02-02-010</t>
  </si>
  <si>
    <t>C-3502-0200-8-0-3502027-02-A-02</t>
  </si>
  <si>
    <t>C-3502-0200-8-0-3502027-02-A-02-02</t>
  </si>
  <si>
    <t>C-3502-0200-8-0-3502027-02-A-02-02-01-000</t>
  </si>
  <si>
    <t>C-3502-0200-8-0-3502027-02-A-02-02-01-001</t>
  </si>
  <si>
    <t>C-3502-0200-8-0-3502027-02-A-02-02-01-002</t>
  </si>
  <si>
    <t>C-3502-0200-8-0-3502027-02-A-02-02-01-003</t>
  </si>
  <si>
    <t>C-3502-0200-8-0-3502027-02-A-02-02-01-004</t>
  </si>
  <si>
    <t>C-3502-0200-8-0-3502027-02-A-02-02-02-005</t>
  </si>
  <si>
    <t>C-3502-0200-8-0-3502027-02-A-02-02-02-006</t>
  </si>
  <si>
    <t>C-3502-0200-8-0-3502027-02-A-02-02-02-007</t>
  </si>
  <si>
    <t>C-3502-0200-8-0-3502027-02-A-02-02-02-008</t>
  </si>
  <si>
    <t>C-3502-0200-8-0-3502027-02-A-02-02-02-009</t>
  </si>
  <si>
    <t>C-3502-0200-8-0-3502027-02-A-02-02-02-010</t>
  </si>
  <si>
    <t>PUBLICACIÓN DOCUMENTOS SOBRE EL SECTOR ARTESANAL</t>
  </si>
  <si>
    <t>REDECTAR CONTENIDOS INFORMATIVOS SOBRE EL SECTOR ARTESANAL</t>
  </si>
  <si>
    <t>C-3502-0200-8-0-3502107-01</t>
  </si>
  <si>
    <t>D-3502-0200-8-3502107-01-0-0-0-0</t>
  </si>
  <si>
    <t>MANTENER ACTIVO EL SERVICIO DE BIBLIOTECA DIGITAL EN LÍNEA</t>
  </si>
  <si>
    <t>C-3502-0200-8-0-3502107-01-A-02</t>
  </si>
  <si>
    <t>C-3502-0200-8-0-3502107-01-A-02-02</t>
  </si>
  <si>
    <t>C-3502-0200-8-0-3502107-01-A-02-02-01-000</t>
  </si>
  <si>
    <t>C-3502-0200-8-0-3502107-01-A-02-02-01-001</t>
  </si>
  <si>
    <t>C-3502-0200-8-0-3502107-01-A-02-02-01-002</t>
  </si>
  <si>
    <t>C-3502-0200-8-0-3502107-01-A-02-02-01-003</t>
  </si>
  <si>
    <t>C-3502-0200-8-0-3502107-01-A-02-02-01-004</t>
  </si>
  <si>
    <t>C-3502-0200-8-0-3502107-01-A-02-02-02-005</t>
  </si>
  <si>
    <t>C-3502-0200-8-0-3502107-01-A-02-02-02-006</t>
  </si>
  <si>
    <t>C-3502-0200-8-0-3502107-01-A-02-02-02-007</t>
  </si>
  <si>
    <t>C-3502-0200-8-0-3502107-01-A-02-02-02-008</t>
  </si>
  <si>
    <t>C-3502-0200-8-0-3502107-01-A-02-02-02-009</t>
  </si>
  <si>
    <t>C-3502-0200-8-0-3502107-01-A-02-02-02-010</t>
  </si>
  <si>
    <t>REALIZAR ESTUDIOS SOBRE EL SECTOR ARTESANAL</t>
  </si>
  <si>
    <t xml:space="preserve">REALIZAR ESTUDIOS SOBRE LA ACTIVIDAD ARTESANAL </t>
  </si>
  <si>
    <t>C-3502-0200-8-0-3502109-01</t>
  </si>
  <si>
    <t>D-3502-0200-8-3502109-01-0-0-0-0</t>
  </si>
  <si>
    <t>C-3502-0200-8-0-3502109-02</t>
  </si>
  <si>
    <t>D-3502-0200-8-3502109-02-0-0-0-0</t>
  </si>
  <si>
    <t>C-3502-0200-8-0-3502109-01-A-02</t>
  </si>
  <si>
    <t>C-3502-0200-8-0-3502109-01-A-02-02</t>
  </si>
  <si>
    <t>C-3502-0200-8-0-3502109-01-A-02-02-01-000</t>
  </si>
  <si>
    <t>C-3502-0200-8-0-3502109-01-A-02-02-01-001</t>
  </si>
  <si>
    <t>C-3502-0200-8-0-3502109-01-A-02-02-01-002</t>
  </si>
  <si>
    <t>C-3502-0200-8-0-3502109-01-A-02-02-01-003</t>
  </si>
  <si>
    <t>C-3502-0200-8-0-3502109-01-A-02-02-01-004</t>
  </si>
  <si>
    <t>C-3502-0200-8-0-3502109-01-A-02-02-02-005</t>
  </si>
  <si>
    <t>C-3502-0200-8-0-3502109-01-A-02-02-02-006</t>
  </si>
  <si>
    <t>C-3502-0200-8-0-3502109-01-A-02-02-02-007</t>
  </si>
  <si>
    <t>C-3502-0200-8-0-3502109-01-A-02-02-02-008</t>
  </si>
  <si>
    <t>C-3502-0200-8-0-3502109-01-A-02-02-02-009</t>
  </si>
  <si>
    <t>C-3502-0200-8-0-3502109-01-A-02-02-02-010</t>
  </si>
  <si>
    <t>C-3502-0200-8-0-3502109-02-A-02</t>
  </si>
  <si>
    <t>C-3502-0200-8-0-3502109-02-A-02-02</t>
  </si>
  <si>
    <t>C-3502-0200-8-0-3502109-02-A-02-02-01-000</t>
  </si>
  <si>
    <t>C-3502-0200-8-0-3502109-02-A-02-02-01-001</t>
  </si>
  <si>
    <t>C-3502-0200-8-0-3502109-02-A-02-02-01-002</t>
  </si>
  <si>
    <t>C-3502-0200-8-0-3502109-02-A-02-02-01-003</t>
  </si>
  <si>
    <t>C-3502-0200-8-0-3502109-02-A-02-02-01-004</t>
  </si>
  <si>
    <t>C-3502-0200-8-0-3502109-02-A-02-02-02-005</t>
  </si>
  <si>
    <t>C-3502-0200-8-0-3502109-02-A-02-02-02-006</t>
  </si>
  <si>
    <t>C-3502-0200-8-0-3502109-02-A-02-02-02-007</t>
  </si>
  <si>
    <t>C-3502-0200-8-0-3502109-02-A-02-02-02-008</t>
  </si>
  <si>
    <t>C-3502-0200-8-0-3502109-02-A-02-02-02-009</t>
  </si>
  <si>
    <t>C-3502-0200-8-0-3502109-02-A-02-02-02-010</t>
  </si>
  <si>
    <t>D-3502-0200-8-3502027-01-A-2-0-0-0-0</t>
  </si>
  <si>
    <t>D-3502-0200-8-3502027-01-A-2-2-0-0-0</t>
  </si>
  <si>
    <t>D-3502-0200-8-3502027-01-A-2-2-10-0-0</t>
  </si>
  <si>
    <t>D-3502-0200-8-3502027-01-A-2-2-11-0-0</t>
  </si>
  <si>
    <t>D-3502-0200-8-3502027-01-A-2-2-12-0-0</t>
  </si>
  <si>
    <t>D-3502-0200-8-3502027-01-A-2-2-13-0-0</t>
  </si>
  <si>
    <t>D-3502-0200-8-3502027-01-A-2-2-14-0-0</t>
  </si>
  <si>
    <t>D-3502-0200-8-3502027-01-A-2-2-15-0-0</t>
  </si>
  <si>
    <t>D-3502-0200-8-3502027-01-A-2-2-16-0-0</t>
  </si>
  <si>
    <t>D-3502-0200-8-3502027-01-A-2-2-17-0-0</t>
  </si>
  <si>
    <t>D-3502-0200-8-3502027-01-A-2-2-18-0-0</t>
  </si>
  <si>
    <t>D-3502-0200-8-3502027-01-A-2-2-19-0-0</t>
  </si>
  <si>
    <t>D-3502-0200-8-3502027-01-A-2-2-2-0-0</t>
  </si>
  <si>
    <t>D-3502-0200-8-3502027-02-A-2-0-0-0-0</t>
  </si>
  <si>
    <t>D-3502-0200-8-3502027-02-A-2-2-0-0-0</t>
  </si>
  <si>
    <t>D-3502-0200-8-3502027-02-A-2-2-10-0-0</t>
  </si>
  <si>
    <t>D-3502-0200-8-3502027-02-A-2-2-11-0-0</t>
  </si>
  <si>
    <t>D-3502-0200-8-3502027-02-A-2-2-12-0-0</t>
  </si>
  <si>
    <t>D-3502-0200-8-3502027-02-A-2-2-13-0-0</t>
  </si>
  <si>
    <t>D-3502-0200-8-3502027-02-A-2-2-14-0-0</t>
  </si>
  <si>
    <t>D-3502-0200-8-3502027-02-A-2-2-15-0-0</t>
  </si>
  <si>
    <t>D-3502-0200-8-3502027-02-A-2-2-16-0-0</t>
  </si>
  <si>
    <t>D-3502-0200-8-3502027-02-A-2-2-17-0-0</t>
  </si>
  <si>
    <t>D-3502-0200-8-3502027-02-A-2-2-18-0-0</t>
  </si>
  <si>
    <t>D-3502-0200-8-3502027-02-A-2-2-19-0-0</t>
  </si>
  <si>
    <t>D-3502-0200-8-3502027-02-A-2-2-2-0-0</t>
  </si>
  <si>
    <t>D-3502-0200-8-3502107-01-A-2-0-0-0-0</t>
  </si>
  <si>
    <t>D-3502-0200-8-3502107-01-A-2-2-0-0-0</t>
  </si>
  <si>
    <t>D-3502-0200-8-3502107-01-A-2-2-10-0-0</t>
  </si>
  <si>
    <t>D-3502-0200-8-3502107-01-A-2-2-11-0-0</t>
  </si>
  <si>
    <t>D-3502-0200-8-3502107-01-A-2-2-12-0-0</t>
  </si>
  <si>
    <t>D-3502-0200-8-3502107-01-A-2-2-13-0-0</t>
  </si>
  <si>
    <t>D-3502-0200-8-3502107-01-A-2-2-14-0-0</t>
  </si>
  <si>
    <t>D-3502-0200-8-3502107-01-A-2-2-15-0-0</t>
  </si>
  <si>
    <t>D-3502-0200-8-3502107-01-A-2-2-16-0-0</t>
  </si>
  <si>
    <t>D-3502-0200-8-3502107-01-A-2-2-17-0-0</t>
  </si>
  <si>
    <t>D-3502-0200-8-3502107-01-A-2-2-18-0-0</t>
  </si>
  <si>
    <t>D-3502-0200-8-3502107-01-A-2-2-19-0-0</t>
  </si>
  <si>
    <t>D-3502-0200-8-3502107-01-A-2-2-2-0-0</t>
  </si>
  <si>
    <t>D-3502-0200-8-3502109-01-A-2-0-0-0-0</t>
  </si>
  <si>
    <t>D-3502-0200-8-3502109-01-A-2-2-0-0-0</t>
  </si>
  <si>
    <t>D-3502-0200-8-3502109-01-A-2-2-10-0-0</t>
  </si>
  <si>
    <t>D-3502-0200-8-3502109-01-A-2-2-11-0-0</t>
  </si>
  <si>
    <t>D-3502-0200-8-3502109-01-A-2-2-12-0-0</t>
  </si>
  <si>
    <t>D-3502-0200-8-3502109-01-A-2-2-13-0-0</t>
  </si>
  <si>
    <t>D-3502-0200-8-3502109-01-A-2-2-14-0-0</t>
  </si>
  <si>
    <t>D-3502-0200-8-3502109-01-A-2-2-15-0-0</t>
  </si>
  <si>
    <t>D-3502-0200-8-3502109-01-A-2-2-16-0-0</t>
  </si>
  <si>
    <t>D-3502-0200-8-3502109-01-A-2-2-17-0-0</t>
  </si>
  <si>
    <t>D-3502-0200-8-3502109-01-A-2-2-18-0-0</t>
  </si>
  <si>
    <t>D-3502-0200-8-3502109-01-A-2-2-19-0-0</t>
  </si>
  <si>
    <t>D-3502-0200-8-3502109-01-A-2-2-2-0-0</t>
  </si>
  <si>
    <t>D-3502-0200-8-3502109-02-A-2-0-0-0-0</t>
  </si>
  <si>
    <t>D-3502-0200-8-3502109-02-A-2-2-0-0-0</t>
  </si>
  <si>
    <t>D-3502-0200-8-3502109-02-A-2-2-10-0-0</t>
  </si>
  <si>
    <t>D-3502-0200-8-3502109-02-A-2-2-11-0-0</t>
  </si>
  <si>
    <t>D-3502-0200-8-3502109-02-A-2-2-12-0-0</t>
  </si>
  <si>
    <t>D-3502-0200-8-3502109-02-A-2-2-13-0-0</t>
  </si>
  <si>
    <t>D-3502-0200-8-3502109-02-A-2-2-14-0-0</t>
  </si>
  <si>
    <t>D-3502-0200-8-3502109-02-A-2-2-15-0-0</t>
  </si>
  <si>
    <t>D-3502-0200-8-3502109-02-A-2-2-16-0-0</t>
  </si>
  <si>
    <t>D-3502-0200-8-3502109-02-A-2-2-17-0-0</t>
  </si>
  <si>
    <t>D-3502-0200-8-3502109-02-A-2-2-18-0-0</t>
  </si>
  <si>
    <t>D-3502-0200-8-3502109-02-A-2-2-19-0-0</t>
  </si>
  <si>
    <t>D-3502-0200-8-3502109-02-A-2-2-2-0-0</t>
  </si>
  <si>
    <t>SERVICIOS TECNOLÓGICOS</t>
  </si>
  <si>
    <t>C-3599-0200-5-0-3599014</t>
  </si>
  <si>
    <t>D-3599-0200-5-3599014-0-0-0-0</t>
  </si>
  <si>
    <t>C-3599-0200-5-0-3599014-01</t>
  </si>
  <si>
    <t>D-3599-0200-5-3599014-01-0-0-0-0</t>
  </si>
  <si>
    <t>C-3599-0200-5-0-3599014-01-A-02</t>
  </si>
  <si>
    <t>C-3599-0200-5-0-3599014-01-A-02-02</t>
  </si>
  <si>
    <t>C-3599-0200-5-0-3599014-01-A-02-02-01-000</t>
  </si>
  <si>
    <t>C-3599-0200-5-0-3599014-01-A-02-02-01-001</t>
  </si>
  <si>
    <t>C-3599-0200-5-0-3599014-01-A-02-02-01-002</t>
  </si>
  <si>
    <t>C-3599-0200-5-0-3599014-01-A-02-02-01-003</t>
  </si>
  <si>
    <t>C-3599-0200-5-0-3599014-01-A-02-02-01-004</t>
  </si>
  <si>
    <t>C-3599-0200-5-0-3599014-01-A-02-02-02-005</t>
  </si>
  <si>
    <t>C-3599-0200-5-0-3599014-01-A-02-02-02-006</t>
  </si>
  <si>
    <t>C-3599-0200-5-0-3599014-01-A-02-02-02-007</t>
  </si>
  <si>
    <t>C-3599-0200-5-0-3599014-01-A-02-02-02-008</t>
  </si>
  <si>
    <t>C-3599-0200-5-0-3599014-01-A-02-02-02-009</t>
  </si>
  <si>
    <t>C-3599-0200-5-0-3599014-01-A-02-02-02-010</t>
  </si>
  <si>
    <t>C-3599-0200-5-0-3599014-02</t>
  </si>
  <si>
    <t>C-3599-0200-5-0-3599014-02-A-02</t>
  </si>
  <si>
    <t>C-3599-0200-5-0-3599014-02-A-02-02</t>
  </si>
  <si>
    <t>C-3599-0200-5-0-3599014-02-A-02-02-01-000</t>
  </si>
  <si>
    <t>C-3599-0200-5-0-3599014-02-A-02-02-01-001</t>
  </si>
  <si>
    <t>C-3599-0200-5-0-3599014-02-A-02-02-01-002</t>
  </si>
  <si>
    <t>C-3599-0200-5-0-3599014-02-A-02-02-01-003</t>
  </si>
  <si>
    <t>C-3599-0200-5-0-3599014-02-A-02-02-01-004</t>
  </si>
  <si>
    <t>C-3599-0200-5-0-3599014-02-A-02-02-02-005</t>
  </si>
  <si>
    <t>C-3599-0200-5-0-3599014-02-A-02-02-02-006</t>
  </si>
  <si>
    <t>C-3599-0200-5-0-3599014-02-A-02-02-02-007</t>
  </si>
  <si>
    <t>C-3599-0200-5-0-3599014-02-A-02-02-02-008</t>
  </si>
  <si>
    <t>C-3599-0200-5-0-3599014-02-A-02-02-02-009</t>
  </si>
  <si>
    <t>C-3599-0200-5-0-3599014-02-A-02-02-02-010</t>
  </si>
  <si>
    <t>C-3599-0200-5-0-3599014-03</t>
  </si>
  <si>
    <t>C-3599-0200-5-0-3599014-03-A-02</t>
  </si>
  <si>
    <t>C-3599-0200-5-0-3599014-03-A-02-02</t>
  </si>
  <si>
    <t>C-3599-0200-5-0-3599014-03-A-02-02-01-000</t>
  </si>
  <si>
    <t>C-3599-0200-5-0-3599014-03-A-02-02-01-001</t>
  </si>
  <si>
    <t>C-3599-0200-5-0-3599014-03-A-02-02-01-002</t>
  </si>
  <si>
    <t>C-3599-0200-5-0-3599014-03-A-02-02-01-003</t>
  </si>
  <si>
    <t>C-3599-0200-5-0-3599014-03-A-02-02-01-004</t>
  </si>
  <si>
    <t>C-3599-0200-5-0-3599014-03-A-02-02-02-005</t>
  </si>
  <si>
    <t>C-3599-0200-5-0-3599014-03-A-02-02-02-006</t>
  </si>
  <si>
    <t>C-3599-0200-5-0-3599014-03-A-02-02-02-007</t>
  </si>
  <si>
    <t>C-3599-0200-5-0-3599014-03-A-02-02-02-008</t>
  </si>
  <si>
    <t>C-3599-0200-5-0-3599014-03-A-02-02-02-009</t>
  </si>
  <si>
    <t>C-3599-0200-5-0-3599014-03-A-02-02-02-010</t>
  </si>
  <si>
    <t>D-3599-0200-5-3599014-03-0-0-0-0</t>
  </si>
  <si>
    <t>D-3599-0200-5-3599014-03-A-2-0-0-0-0</t>
  </si>
  <si>
    <t>D-3599-0200-5-3599014-03-A-2-2-0-0-0</t>
  </si>
  <si>
    <t>D-3599-0200-5-3599014-03-A-2-2-10-0-0</t>
  </si>
  <si>
    <t>D-3599-0200-5-3599014-03-A-2-2-11-0-0</t>
  </si>
  <si>
    <t>D-3599-0200-5-3599014-03-A-2-2-12-0-0</t>
  </si>
  <si>
    <t>D-3599-0200-5-3599014-03-A-2-2-13-0-0</t>
  </si>
  <si>
    <t>D-3599-0200-5-3599014-03-A-2-2-14-0-0</t>
  </si>
  <si>
    <t>D-3599-0200-5-3599014-03-A-2-2-15-0-0</t>
  </si>
  <si>
    <t>D-3599-0200-5-3599014-03-A-2-2-16-0-0</t>
  </si>
  <si>
    <t>D-3599-0200-5-3599014-03-A-2-2-17-0-0</t>
  </si>
  <si>
    <t>D-3599-0200-5-3599014-03-A-2-2-18-0-0</t>
  </si>
  <si>
    <t>D-3599-0200-5-3599014-03-A-2-2-19-0-0</t>
  </si>
  <si>
    <t>D-3599-0200-5-3599014-03-A-2-2-2-0-0</t>
  </si>
  <si>
    <t>D-3599-0200-5-3599014-02-A-2-0-0-0-0</t>
  </si>
  <si>
    <t>D-3599-0200-5-3599014-02-A-2-2-0-0-0</t>
  </si>
  <si>
    <t>D-3599-0200-5-3599014-02-A-2-2-10-0-0</t>
  </si>
  <si>
    <t>D-3599-0200-5-3599014-02-A-2-2-11-0-0</t>
  </si>
  <si>
    <t>D-3599-0200-5-3599014-02-A-2-2-12-0-0</t>
  </si>
  <si>
    <t>D-3599-0200-5-3599014-02-A-2-2-13-0-0</t>
  </si>
  <si>
    <t>D-3599-0200-5-3599014-02-A-2-2-14-0-0</t>
  </si>
  <si>
    <t>D-3599-0200-5-3599014-02-A-2-2-15-0-0</t>
  </si>
  <si>
    <t>D-3599-0200-5-3599014-02-A-2-2-16-0-0</t>
  </si>
  <si>
    <t>D-3599-0200-5-3599014-02-A-2-2-17-0-0</t>
  </si>
  <si>
    <t>D-3599-0200-5-3599014-02-A-2-2-18-0-0</t>
  </si>
  <si>
    <t>D-3599-0200-5-3599014-02-A-2-2-19-0-0</t>
  </si>
  <si>
    <t>D-3599-0200-5-3599014-02-A-2-2-2-0-0</t>
  </si>
  <si>
    <t>D-3599-0200-5-3599014-02-0-0-0-0</t>
  </si>
  <si>
    <t>D-3599-0200-5-3599014-01-A-2-0-0-0-0</t>
  </si>
  <si>
    <t>D-3599-0200-5-3599014-01-A-2-2-0-0-0</t>
  </si>
  <si>
    <t>D-3599-0200-5-3599014-01-A-2-2-10-0-0</t>
  </si>
  <si>
    <t>D-3599-0200-5-3599014-01-A-2-2-11-0-0</t>
  </si>
  <si>
    <t>D-3599-0200-5-3599014-01-A-2-2-12-0-0</t>
  </si>
  <si>
    <t>D-3599-0200-5-3599014-01-A-2-2-13-0-0</t>
  </si>
  <si>
    <t>D-3599-0200-5-3599014-01-A-2-2-14-0-0</t>
  </si>
  <si>
    <t>D-3599-0200-5-3599014-01-A-2-2-15-0-0</t>
  </si>
  <si>
    <t>D-3599-0200-5-3599014-01-A-2-2-16-0-0</t>
  </si>
  <si>
    <t>D-3599-0200-5-3599014-01-A-2-2-17-0-0</t>
  </si>
  <si>
    <t>D-3599-0200-5-3599014-01-A-2-2-18-0-0</t>
  </si>
  <si>
    <t>D-3599-0200-5-3599014-01-A-2-2-19-0-0</t>
  </si>
  <si>
    <t>D-3599-0200-5-3599014-01-A-2-2-2-0-0</t>
  </si>
  <si>
    <t>A-03-06</t>
  </si>
  <si>
    <t>A-03-06-01</t>
  </si>
  <si>
    <t>A-01-02-03</t>
  </si>
  <si>
    <t>A-01-02-03-001</t>
  </si>
  <si>
    <t>A-02-02-01</t>
  </si>
  <si>
    <t>Materiales y suministros</t>
  </si>
  <si>
    <t>ADQUISICIONES DE SERVICIOS</t>
  </si>
  <si>
    <t>A-05-01-01___</t>
  </si>
  <si>
    <t>CONTRATOS Y/O CONVENIOS</t>
  </si>
  <si>
    <t>C-800-0-21-</t>
  </si>
  <si>
    <t>C-800-0-21-A-02</t>
  </si>
  <si>
    <t>C-800-0-21-A-02-02</t>
  </si>
  <si>
    <t>C-800-0-21-A-02-02-01-000</t>
  </si>
  <si>
    <t>C-800-0-21-A-02-02-01-001</t>
  </si>
  <si>
    <t>C-800-0-21-A-02-02-01-002</t>
  </si>
  <si>
    <t>C-800-0-21-A-02-02-01-003</t>
  </si>
  <si>
    <t>C-800-0-21-A-02-02-01-004</t>
  </si>
  <si>
    <t>C-800-0-21-A-02-02-02-005</t>
  </si>
  <si>
    <t>C-800-0-21-A-02-02-02-006</t>
  </si>
  <si>
    <t>C-800-0-21-A-02-02-02-007</t>
  </si>
  <si>
    <t>C-800-0-21-A-02-02-02-008</t>
  </si>
  <si>
    <t>C-800-0-21-A-02-02-02-009</t>
  </si>
  <si>
    <t>C-800-0-21-A-02-02-02-010</t>
  </si>
  <si>
    <t>D-800-0-21-</t>
  </si>
  <si>
    <t>D-800-0-21-A-2-0-0-0-0</t>
  </si>
  <si>
    <t>D-800-0-21-A-2-2-0-0-0</t>
  </si>
  <si>
    <t>D-800-0-21-A-2-2-10-0-0</t>
  </si>
  <si>
    <t>D-800-0-21-A-2-2-11-0-0</t>
  </si>
  <si>
    <t>D-800-0-21-A-2-2-12-0-0</t>
  </si>
  <si>
    <t>D-800-0-21-A-2-2-13-0-0</t>
  </si>
  <si>
    <t>D-800-0-21-A-2-2-14-0-0</t>
  </si>
  <si>
    <t>D-800-0-21-A-2-2-15-0-0</t>
  </si>
  <si>
    <t>D-800-0-21-A-2-2-16-0-0</t>
  </si>
  <si>
    <t>D-800-0-21-A-2-2-17-0-0</t>
  </si>
  <si>
    <t>D-800-0-21-A-2-2-18-0-0</t>
  </si>
  <si>
    <t>D-800-0-21-A-2-2-19-0-0</t>
  </si>
  <si>
    <t>D-800-0-21-A-2-2-2-0-0</t>
  </si>
  <si>
    <t>ADC-2019-177 CNV DEPTO ATLANTICO SEC DRLLO ECONÓMICO</t>
  </si>
  <si>
    <t>C-800-0-22-</t>
  </si>
  <si>
    <t>C-800-0-22-A-02</t>
  </si>
  <si>
    <t>C-800-0-22-A-02-02</t>
  </si>
  <si>
    <t>C-800-0-22-A-02-02-01-000</t>
  </si>
  <si>
    <t>C-800-0-22-A-02-02-01-001</t>
  </si>
  <si>
    <t>C-800-0-22-A-02-02-01-002</t>
  </si>
  <si>
    <t>C-800-0-22-A-02-02-01-003</t>
  </si>
  <si>
    <t>C-800-0-22-A-02-02-01-004</t>
  </si>
  <si>
    <t>C-800-0-22-A-02-02-02-005</t>
  </si>
  <si>
    <t>C-800-0-22-A-02-02-02-006</t>
  </si>
  <si>
    <t>C-800-0-22-A-02-02-02-007</t>
  </si>
  <si>
    <t>C-800-0-22-A-02-02-02-008</t>
  </si>
  <si>
    <t>C-800-0-22-A-02-02-02-009</t>
  </si>
  <si>
    <t>C-800-0-22-A-02-02-02-010</t>
  </si>
  <si>
    <t>D-800-0-22-</t>
  </si>
  <si>
    <t>D-800-0-22-A-2-0-0-0-0</t>
  </si>
  <si>
    <t>D-800-0-22-A-2-2-0-0-0</t>
  </si>
  <si>
    <t>D-800-0-22-A-2-2-10-0-0</t>
  </si>
  <si>
    <t>D-800-0-22-A-2-2-11-0-0</t>
  </si>
  <si>
    <t>D-800-0-22-A-2-2-12-0-0</t>
  </si>
  <si>
    <t>D-800-0-22-A-2-2-13-0-0</t>
  </si>
  <si>
    <t>D-800-0-22-A-2-2-14-0-0</t>
  </si>
  <si>
    <t>D-800-0-22-A-2-2-15-0-0</t>
  </si>
  <si>
    <t>D-800-0-22-A-2-2-16-0-0</t>
  </si>
  <si>
    <t>D-800-0-22-A-2-2-17-0-0</t>
  </si>
  <si>
    <t>D-800-0-22-A-2-2-18-0-0</t>
  </si>
  <si>
    <t>D-800-0-22-A-2-2-19-0-0</t>
  </si>
  <si>
    <t>D-800-0-22-A-2-2-2-0-0</t>
  </si>
  <si>
    <t>ADC-2019-215 CNV. 4600080843 MUN. MEDELLÍN SEC CULTURA</t>
  </si>
  <si>
    <t>C-800-0-23-</t>
  </si>
  <si>
    <t>D-800-0-23-</t>
  </si>
  <si>
    <t>C-800-0-23-A-02</t>
  </si>
  <si>
    <t>D-800-0-23-A-2-0-0-0-0</t>
  </si>
  <si>
    <t>C-800-0-23-A-02-02</t>
  </si>
  <si>
    <t>D-800-0-23-A-2-2-0-0-0</t>
  </si>
  <si>
    <t>C-800-0-23-A-02-02-01-000</t>
  </si>
  <si>
    <t>D-800-0-23-A-2-2-10-0-0</t>
  </si>
  <si>
    <t>C-800-0-23-A-02-02-01-001</t>
  </si>
  <si>
    <t>D-800-0-23-A-2-2-11-0-0</t>
  </si>
  <si>
    <t>C-800-0-23-A-02-02-01-002</t>
  </si>
  <si>
    <t>D-800-0-23-A-2-2-12-0-0</t>
  </si>
  <si>
    <t>C-800-0-23-A-02-02-01-003</t>
  </si>
  <si>
    <t>D-800-0-23-A-2-2-13-0-0</t>
  </si>
  <si>
    <t>C-800-0-23-A-02-02-01-004</t>
  </si>
  <si>
    <t>D-800-0-23-A-2-2-14-0-0</t>
  </si>
  <si>
    <t>C-800-0-23-A-02-02-02-005</t>
  </si>
  <si>
    <t>D-800-0-23-A-2-2-15-0-0</t>
  </si>
  <si>
    <t>C-800-0-23-A-02-02-02-006</t>
  </si>
  <si>
    <t>D-800-0-23-A-2-2-16-0-0</t>
  </si>
  <si>
    <t>C-800-0-23-A-02-02-02-007</t>
  </si>
  <si>
    <t>D-800-0-23-A-2-2-17-0-0</t>
  </si>
  <si>
    <t>C-800-0-23-A-02-02-02-008</t>
  </si>
  <si>
    <t>D-800-0-23-A-2-2-18-0-0</t>
  </si>
  <si>
    <t>C-800-0-23-A-02-02-02-009</t>
  </si>
  <si>
    <t>D-800-0-23-A-2-2-19-0-0</t>
  </si>
  <si>
    <t>C-800-0-23-A-02-02-02-010</t>
  </si>
  <si>
    <t>D-800-0-23-A-2-2-2-0-0</t>
  </si>
  <si>
    <t>CNV INTERADMIN ADC-2019-231 SECRETARÍA DE LA MUJER Y EQUIDAD DE GENERO</t>
  </si>
  <si>
    <t>C-800-0-26-</t>
  </si>
  <si>
    <t>D-800-0-26-</t>
  </si>
  <si>
    <t>C-800-0-26-A-02</t>
  </si>
  <si>
    <t>D-800-0-26-A-2-0-0-0-0</t>
  </si>
  <si>
    <t>C-800-0-26-A-02-02</t>
  </si>
  <si>
    <t>D-800-0-26-A-2-2-0-0-0</t>
  </si>
  <si>
    <t>C-800-0-26-A-02-02-01-000</t>
  </si>
  <si>
    <t>D-800-0-26-A-2-2-10-0-0</t>
  </si>
  <si>
    <t>C-800-0-26-A-02-02-01-001</t>
  </si>
  <si>
    <t>D-800-0-26-A-2-2-11-0-0</t>
  </si>
  <si>
    <t>C-800-0-26-A-02-02-01-002</t>
  </si>
  <si>
    <t>D-800-0-26-A-2-2-12-0-0</t>
  </si>
  <si>
    <t>C-800-0-26-A-02-02-01-003</t>
  </si>
  <si>
    <t>D-800-0-26-A-2-2-13-0-0</t>
  </si>
  <si>
    <t>C-800-0-26-A-02-02-01-004</t>
  </si>
  <si>
    <t>D-800-0-26-A-2-2-14-0-0</t>
  </si>
  <si>
    <t>C-800-0-26-A-02-02-02-005</t>
  </si>
  <si>
    <t>D-800-0-26-A-2-2-15-0-0</t>
  </si>
  <si>
    <t>C-800-0-26-A-02-02-02-006</t>
  </si>
  <si>
    <t>D-800-0-26-A-2-2-16-0-0</t>
  </si>
  <si>
    <t>C-800-0-26-A-02-02-02-007</t>
  </si>
  <si>
    <t>D-800-0-26-A-2-2-17-0-0</t>
  </si>
  <si>
    <t>C-800-0-26-A-02-02-02-008</t>
  </si>
  <si>
    <t>D-800-0-26-A-2-2-18-0-0</t>
  </si>
  <si>
    <t>C-800-0-26-A-02-02-02-009</t>
  </si>
  <si>
    <t>D-800-0-26-A-2-2-19-0-0</t>
  </si>
  <si>
    <t>C-800-0-26-A-02-02-02-010</t>
  </si>
  <si>
    <t>D-800-0-26-A-2-2-2-0-0</t>
  </si>
  <si>
    <t>CNV INTERADMIN No. 280 DE 2019 - MINCOMERCIO, INDUSTRIA Y TURISMO (ADC-2019-249)</t>
  </si>
  <si>
    <t>C-800-0-27-</t>
  </si>
  <si>
    <t>D-800-0-27-</t>
  </si>
  <si>
    <t>C-800-0-27-A-02</t>
  </si>
  <si>
    <t>D-800-0-27-A-2-0-0-0-0</t>
  </si>
  <si>
    <t>C-800-0-27-A-02-02</t>
  </si>
  <si>
    <t>D-800-0-27-A-2-2-0-0-0</t>
  </si>
  <si>
    <t>C-800-0-27-A-02-02-01-000</t>
  </si>
  <si>
    <t>D-800-0-27-A-2-2-10-0-0</t>
  </si>
  <si>
    <t>C-800-0-27-A-02-02-01-001</t>
  </si>
  <si>
    <t>D-800-0-27-A-2-2-11-0-0</t>
  </si>
  <si>
    <t>C-800-0-27-A-02-02-01-002</t>
  </si>
  <si>
    <t>D-800-0-27-A-2-2-12-0-0</t>
  </si>
  <si>
    <t>C-800-0-27-A-02-02-01-003</t>
  </si>
  <si>
    <t>D-800-0-27-A-2-2-13-0-0</t>
  </si>
  <si>
    <t>C-800-0-27-A-02-02-01-004</t>
  </si>
  <si>
    <t>D-800-0-27-A-2-2-14-0-0</t>
  </si>
  <si>
    <t>C-800-0-27-A-02-02-02-005</t>
  </si>
  <si>
    <t>D-800-0-27-A-2-2-15-0-0</t>
  </si>
  <si>
    <t>C-800-0-27-A-02-02-02-006</t>
  </si>
  <si>
    <t>D-800-0-27-A-2-2-16-0-0</t>
  </si>
  <si>
    <t>C-800-0-27-A-02-02-02-007</t>
  </si>
  <si>
    <t>D-800-0-27-A-2-2-17-0-0</t>
  </si>
  <si>
    <t>C-800-0-27-A-02-02-02-008</t>
  </si>
  <si>
    <t>D-800-0-27-A-2-2-18-0-0</t>
  </si>
  <si>
    <t>C-800-0-27-A-02-02-02-009</t>
  </si>
  <si>
    <t>D-800-0-27-A-2-2-19-0-0</t>
  </si>
  <si>
    <t>C-800-0-27-A-02-02-02-010</t>
  </si>
  <si>
    <t>D-800-0-27-A-2-2-2-0-0</t>
  </si>
  <si>
    <t>CNV INTERADMIN ADC-2019-251 ALCALDIA MUNICIPAL DE IBAGUE</t>
  </si>
  <si>
    <t>C-800-0-29-</t>
  </si>
  <si>
    <t>D-800-0-29-</t>
  </si>
  <si>
    <t>C-800-0-29-A-02</t>
  </si>
  <si>
    <t>D-800-0-29-A-2-0-0-0-0</t>
  </si>
  <si>
    <t>C-800-0-29-A-02-02</t>
  </si>
  <si>
    <t>D-800-0-29-A-2-2-0-0-0</t>
  </si>
  <si>
    <t>C-800-0-29-A-02-02-01-000</t>
  </si>
  <si>
    <t>D-800-0-29-A-2-2-10-0-0</t>
  </si>
  <si>
    <t>C-800-0-29-A-02-02-01-001</t>
  </si>
  <si>
    <t>D-800-0-29-A-2-2-11-0-0</t>
  </si>
  <si>
    <t>C-800-0-29-A-02-02-01-002</t>
  </si>
  <si>
    <t>D-800-0-29-A-2-2-12-0-0</t>
  </si>
  <si>
    <t>C-800-0-29-A-02-02-01-003</t>
  </si>
  <si>
    <t>D-800-0-29-A-2-2-13-0-0</t>
  </si>
  <si>
    <t>C-800-0-29-A-02-02-01-004</t>
  </si>
  <si>
    <t>D-800-0-29-A-2-2-14-0-0</t>
  </si>
  <si>
    <t>C-800-0-29-A-02-02-02-005</t>
  </si>
  <si>
    <t>D-800-0-29-A-2-2-15-0-0</t>
  </si>
  <si>
    <t>C-800-0-29-A-02-02-02-006</t>
  </si>
  <si>
    <t>D-800-0-29-A-2-2-16-0-0</t>
  </si>
  <si>
    <t>C-800-0-29-A-02-02-02-007</t>
  </si>
  <si>
    <t>D-800-0-29-A-2-2-17-0-0</t>
  </si>
  <si>
    <t>C-800-0-29-A-02-02-02-008</t>
  </si>
  <si>
    <t>D-800-0-29-A-2-2-18-0-0</t>
  </si>
  <si>
    <t>C-800-0-29-A-02-02-02-009</t>
  </si>
  <si>
    <t>D-800-0-29-A-2-2-19-0-0</t>
  </si>
  <si>
    <t>C-800-0-29-A-02-02-02-010</t>
  </si>
  <si>
    <t>D-800-0-29-A-2-2-2-0-0</t>
  </si>
  <si>
    <t>CNV INTERADMIN ALCALDÍA TENJO - ADC-2019-237</t>
  </si>
  <si>
    <t>C-800-0-30-</t>
  </si>
  <si>
    <t>D-800-0-30-</t>
  </si>
  <si>
    <t>C-800-0-30-A-02</t>
  </si>
  <si>
    <t>D-800-0-30-A-2-0-0-0-0</t>
  </si>
  <si>
    <t>C-800-0-30-A-02-02</t>
  </si>
  <si>
    <t>D-800-0-30-A-2-2-0-0-0</t>
  </si>
  <si>
    <t>C-800-0-30-A-02-02-01-000</t>
  </si>
  <si>
    <t>D-800-0-30-A-2-2-10-0-0</t>
  </si>
  <si>
    <t>C-800-0-30-A-02-02-01-001</t>
  </si>
  <si>
    <t>D-800-0-30-A-2-2-11-0-0</t>
  </si>
  <si>
    <t>C-800-0-30-A-02-02-01-002</t>
  </si>
  <si>
    <t>D-800-0-30-A-2-2-12-0-0</t>
  </si>
  <si>
    <t>C-800-0-30-A-02-02-01-003</t>
  </si>
  <si>
    <t>D-800-0-30-A-2-2-13-0-0</t>
  </si>
  <si>
    <t>C-800-0-30-A-02-02-01-004</t>
  </si>
  <si>
    <t>D-800-0-30-A-2-2-14-0-0</t>
  </si>
  <si>
    <t>C-800-0-30-A-02-02-02-005</t>
  </si>
  <si>
    <t>D-800-0-30-A-2-2-15-0-0</t>
  </si>
  <si>
    <t>C-800-0-30-A-02-02-02-006</t>
  </si>
  <si>
    <t>D-800-0-30-A-2-2-16-0-0</t>
  </si>
  <si>
    <t>C-800-0-30-A-02-02-02-007</t>
  </si>
  <si>
    <t>D-800-0-30-A-2-2-17-0-0</t>
  </si>
  <si>
    <t>C-800-0-30-A-02-02-02-008</t>
  </si>
  <si>
    <t>D-800-0-30-A-2-2-18-0-0</t>
  </si>
  <si>
    <t>C-800-0-30-A-02-02-02-009</t>
  </si>
  <si>
    <t>D-800-0-30-A-2-2-19-0-0</t>
  </si>
  <si>
    <t>C-800-0-30-A-02-02-02-010</t>
  </si>
  <si>
    <t>D-800-0-30-A-2-2-2-0-0</t>
  </si>
  <si>
    <t>CNV INTERADMIN MUNICIPIO CHIA - ADC-2019-267</t>
  </si>
  <si>
    <t>C-800-0-32-</t>
  </si>
  <si>
    <t>D-800-0-32-</t>
  </si>
  <si>
    <t>C-800-0-32-A-02</t>
  </si>
  <si>
    <t>D-800-0-32-A-2-0-0-0-0</t>
  </si>
  <si>
    <t>C-800-0-32-A-02-02</t>
  </si>
  <si>
    <t>D-800-0-32-A-2-2-0-0-0</t>
  </si>
  <si>
    <t>C-800-0-32-A-02-02-01-000</t>
  </si>
  <si>
    <t>D-800-0-32-A-2-2-10-0-0</t>
  </si>
  <si>
    <t>C-800-0-32-A-02-02-01-001</t>
  </si>
  <si>
    <t>D-800-0-32-A-2-2-11-0-0</t>
  </si>
  <si>
    <t>C-800-0-32-A-02-02-01-002</t>
  </si>
  <si>
    <t>D-800-0-32-A-2-2-12-0-0</t>
  </si>
  <si>
    <t>C-800-0-32-A-02-02-01-003</t>
  </si>
  <si>
    <t>D-800-0-32-A-2-2-13-0-0</t>
  </si>
  <si>
    <t>C-800-0-32-A-02-02-01-004</t>
  </si>
  <si>
    <t>D-800-0-32-A-2-2-14-0-0</t>
  </si>
  <si>
    <t>C-800-0-32-A-02-02-02-005</t>
  </si>
  <si>
    <t>D-800-0-32-A-2-2-15-0-0</t>
  </si>
  <si>
    <t>C-800-0-32-A-02-02-02-006</t>
  </si>
  <si>
    <t>D-800-0-32-A-2-2-16-0-0</t>
  </si>
  <si>
    <t>C-800-0-32-A-02-02-02-007</t>
  </si>
  <si>
    <t>D-800-0-32-A-2-2-17-0-0</t>
  </si>
  <si>
    <t>C-800-0-32-A-02-02-02-008</t>
  </si>
  <si>
    <t>D-800-0-32-A-2-2-18-0-0</t>
  </si>
  <si>
    <t>C-800-0-32-A-02-02-02-009</t>
  </si>
  <si>
    <t>D-800-0-32-A-2-2-19-0-0</t>
  </si>
  <si>
    <t>C-800-0-32-A-02-02-02-010</t>
  </si>
  <si>
    <t>D-800-0-32-A-2-2-2-0-0</t>
  </si>
  <si>
    <t>CNV INTERADMIN No. 012 DE 2019 DEPTO QUINDÍO - ADC-2019-263</t>
  </si>
  <si>
    <t>C-800-0-33-</t>
  </si>
  <si>
    <t>D-800-0-33-</t>
  </si>
  <si>
    <t>C-800-0-33-A-02</t>
  </si>
  <si>
    <t>D-800-0-33-A-2-0-0-0-0</t>
  </si>
  <si>
    <t>C-800-0-33-A-02-02</t>
  </si>
  <si>
    <t>D-800-0-33-A-2-2-0-0-0</t>
  </si>
  <si>
    <t>C-800-0-33-A-02-02-01-000</t>
  </si>
  <si>
    <t>D-800-0-33-A-2-2-10-0-0</t>
  </si>
  <si>
    <t>C-800-0-33-A-02-02-01-001</t>
  </si>
  <si>
    <t>D-800-0-33-A-2-2-11-0-0</t>
  </si>
  <si>
    <t>C-800-0-33-A-02-02-01-002</t>
  </si>
  <si>
    <t>D-800-0-33-A-2-2-12-0-0</t>
  </si>
  <si>
    <t>C-800-0-33-A-02-02-01-003</t>
  </si>
  <si>
    <t>D-800-0-33-A-2-2-13-0-0</t>
  </si>
  <si>
    <t>C-800-0-33-A-02-02-01-004</t>
  </si>
  <si>
    <t>D-800-0-33-A-2-2-14-0-0</t>
  </si>
  <si>
    <t>C-800-0-33-A-02-02-02-005</t>
  </si>
  <si>
    <t>D-800-0-33-A-2-2-15-0-0</t>
  </si>
  <si>
    <t>C-800-0-33-A-02-02-02-006</t>
  </si>
  <si>
    <t>D-800-0-33-A-2-2-16-0-0</t>
  </si>
  <si>
    <t>C-800-0-33-A-02-02-02-007</t>
  </si>
  <si>
    <t>D-800-0-33-A-2-2-17-0-0</t>
  </si>
  <si>
    <t>C-800-0-33-A-02-02-02-008</t>
  </si>
  <si>
    <t>D-800-0-33-A-2-2-18-0-0</t>
  </si>
  <si>
    <t>C-800-0-33-A-02-02-02-009</t>
  </si>
  <si>
    <t>D-800-0-33-A-2-2-19-0-0</t>
  </si>
  <si>
    <t>C-800-0-33-A-02-02-02-010</t>
  </si>
  <si>
    <t>D-800-0-33-A-2-2-2-0-0</t>
  </si>
  <si>
    <t>CNV INTERADMIN No. 4600009812, DEPTO ANTIOQUIA - SEC PRODUC Y COMP - GER INDÍGENA</t>
  </si>
  <si>
    <t>C-800-0-35-</t>
  </si>
  <si>
    <t>D-800-0-35-</t>
  </si>
  <si>
    <t>C-800-0-35-A-02</t>
  </si>
  <si>
    <t>D-800-0-35-A-2-0-0-0-0</t>
  </si>
  <si>
    <t>C-800-0-35-A-02-02</t>
  </si>
  <si>
    <t>D-800-0-35-A-2-2-0-0-0</t>
  </si>
  <si>
    <t>C-800-0-35-A-02-02-01-000</t>
  </si>
  <si>
    <t>D-800-0-35-A-2-2-10-0-0</t>
  </si>
  <si>
    <t>C-800-0-35-A-02-02-01-001</t>
  </si>
  <si>
    <t>D-800-0-35-A-2-2-11-0-0</t>
  </si>
  <si>
    <t>C-800-0-35-A-02-02-01-002</t>
  </si>
  <si>
    <t>D-800-0-35-A-2-2-12-0-0</t>
  </si>
  <si>
    <t>C-800-0-35-A-02-02-01-003</t>
  </si>
  <si>
    <t>D-800-0-35-A-2-2-13-0-0</t>
  </si>
  <si>
    <t>C-800-0-35-A-02-02-01-004</t>
  </si>
  <si>
    <t>D-800-0-35-A-2-2-14-0-0</t>
  </si>
  <si>
    <t>C-800-0-35-A-02-02-02-005</t>
  </si>
  <si>
    <t>D-800-0-35-A-2-2-15-0-0</t>
  </si>
  <si>
    <t>C-800-0-35-A-02-02-02-006</t>
  </si>
  <si>
    <t>D-800-0-35-A-2-2-16-0-0</t>
  </si>
  <si>
    <t>C-800-0-35-A-02-02-02-007</t>
  </si>
  <si>
    <t>D-800-0-35-A-2-2-17-0-0</t>
  </si>
  <si>
    <t>C-800-0-35-A-02-02-02-008</t>
  </si>
  <si>
    <t>D-800-0-35-A-2-2-18-0-0</t>
  </si>
  <si>
    <t>C-800-0-35-A-02-02-02-009</t>
  </si>
  <si>
    <t>D-800-0-35-A-2-2-19-0-0</t>
  </si>
  <si>
    <t>C-800-0-35-A-02-02-02-010</t>
  </si>
  <si>
    <t>D-800-0-35-A-2-2-2-0-0</t>
  </si>
  <si>
    <t>CNV INTERINSTITUCIONAL No. ADC-2019-311 PRIMAX COLOMBIA S.A.</t>
  </si>
  <si>
    <t>C-800-0-36-</t>
  </si>
  <si>
    <t>D-800-0-36-</t>
  </si>
  <si>
    <t>C-800-0-36-A-02</t>
  </si>
  <si>
    <t>D-800-0-36-A-2-0-0-0-0</t>
  </si>
  <si>
    <t>C-800-0-36-A-02-02</t>
  </si>
  <si>
    <t>D-800-0-36-A-2-2-0-0-0</t>
  </si>
  <si>
    <t>C-800-0-36-A-02-02-01-000</t>
  </si>
  <si>
    <t>D-800-0-36-A-2-2-10-0-0</t>
  </si>
  <si>
    <t>C-800-0-36-A-02-02-01-001</t>
  </si>
  <si>
    <t>D-800-0-36-A-2-2-11-0-0</t>
  </si>
  <si>
    <t>C-800-0-36-A-02-02-01-002</t>
  </si>
  <si>
    <t>D-800-0-36-A-2-2-12-0-0</t>
  </si>
  <si>
    <t>C-800-0-36-A-02-02-01-003</t>
  </si>
  <si>
    <t>D-800-0-36-A-2-2-13-0-0</t>
  </si>
  <si>
    <t>C-800-0-36-A-02-02-01-004</t>
  </si>
  <si>
    <t>D-800-0-36-A-2-2-14-0-0</t>
  </si>
  <si>
    <t>C-800-0-36-A-02-02-02-005</t>
  </si>
  <si>
    <t>D-800-0-36-A-2-2-15-0-0</t>
  </si>
  <si>
    <t>C-800-0-36-A-02-02-02-006</t>
  </si>
  <si>
    <t>D-800-0-36-A-2-2-16-0-0</t>
  </si>
  <si>
    <t>C-800-0-36-A-02-02-02-007</t>
  </si>
  <si>
    <t>D-800-0-36-A-2-2-17-0-0</t>
  </si>
  <si>
    <t>C-800-0-36-A-02-02-02-008</t>
  </si>
  <si>
    <t>D-800-0-36-A-2-2-18-0-0</t>
  </si>
  <si>
    <t>C-800-0-36-A-02-02-02-009</t>
  </si>
  <si>
    <t>D-800-0-36-A-2-2-19-0-0</t>
  </si>
  <si>
    <t>C-800-0-36-A-02-02-02-010</t>
  </si>
  <si>
    <t>D-800-0-36-A-2-2-2-0-0</t>
  </si>
  <si>
    <t>CNV SOCIEDAD MINERA DE SANTANDER (ADC-2019-330)</t>
  </si>
  <si>
    <t>C-800-0-34-</t>
  </si>
  <si>
    <t>D-800-0-34-</t>
  </si>
  <si>
    <t>C-800-0-34-A-02</t>
  </si>
  <si>
    <t>D-800-0-34-A-2-0-0-0-0</t>
  </si>
  <si>
    <t>C-800-0-34-A-02-02</t>
  </si>
  <si>
    <t>D-800-0-34-A-2-2-0-0-0</t>
  </si>
  <si>
    <t>C-800-0-34-A-02-02-01-000</t>
  </si>
  <si>
    <t>D-800-0-34-A-2-2-10-0-0</t>
  </si>
  <si>
    <t>C-800-0-34-A-02-02-01-001</t>
  </si>
  <si>
    <t>D-800-0-34-A-2-2-11-0-0</t>
  </si>
  <si>
    <t>C-800-0-34-A-02-02-01-002</t>
  </si>
  <si>
    <t>D-800-0-34-A-2-2-12-0-0</t>
  </si>
  <si>
    <t>C-800-0-34-A-02-02-01-003</t>
  </si>
  <si>
    <t>D-800-0-34-A-2-2-13-0-0</t>
  </si>
  <si>
    <t>C-800-0-34-A-02-02-01-004</t>
  </si>
  <si>
    <t>D-800-0-34-A-2-2-14-0-0</t>
  </si>
  <si>
    <t>C-800-0-34-A-02-02-02-005</t>
  </si>
  <si>
    <t>D-800-0-34-A-2-2-15-0-0</t>
  </si>
  <si>
    <t>C-800-0-34-A-02-02-02-006</t>
  </si>
  <si>
    <t>D-800-0-34-A-2-2-16-0-0</t>
  </si>
  <si>
    <t>C-800-0-34-A-02-02-02-007</t>
  </si>
  <si>
    <t>D-800-0-34-A-2-2-17-0-0</t>
  </si>
  <si>
    <t>C-800-0-34-A-02-02-02-008</t>
  </si>
  <si>
    <t>D-800-0-34-A-2-2-18-0-0</t>
  </si>
  <si>
    <t>C-800-0-34-A-02-02-02-009</t>
  </si>
  <si>
    <t>D-800-0-34-A-2-2-19-0-0</t>
  </si>
  <si>
    <t>C-800-0-34-A-02-02-02-010</t>
  </si>
  <si>
    <t>D-800-0-34-A-2-2-2-0-0</t>
  </si>
  <si>
    <t>C-3502-0200-9-0-3502007-02</t>
  </si>
  <si>
    <t>C-3502-0200-7-0-3502027-03-A-02</t>
  </si>
  <si>
    <t>C-3502-0200-7-0-3502105-02-A-02</t>
  </si>
  <si>
    <t>C-3502-0200-7-0-3502105-03-A-02</t>
  </si>
  <si>
    <t>L</t>
  </si>
  <si>
    <t>r</t>
  </si>
  <si>
    <t>DESCRIPCIÓN</t>
  </si>
  <si>
    <t>PROYECTO</t>
  </si>
  <si>
    <t>PRODUCTO</t>
  </si>
  <si>
    <t>ACTIVIDAD</t>
  </si>
  <si>
    <t>CCP</t>
  </si>
  <si>
    <t>A-2-2-2-8</t>
  </si>
  <si>
    <t>02</t>
  </si>
  <si>
    <t>NACIÓN</t>
  </si>
  <si>
    <t>EICE</t>
  </si>
  <si>
    <t>D-3599-0200-4</t>
  </si>
  <si>
    <t>CÓDIGO CONCATENADO</t>
  </si>
  <si>
    <t>CLASIFICACIÓN</t>
  </si>
  <si>
    <t>EJEMPLO SOLICITUD DISPONIBILIDAD (FORGAF02) VERSIÓN 06</t>
  </si>
  <si>
    <t>CÓDIGO NACIÓN</t>
  </si>
  <si>
    <t>CÓDIGO EICE</t>
  </si>
  <si>
    <t>REC</t>
  </si>
  <si>
    <t>VALOR</t>
  </si>
  <si>
    <t>CONVENIOS Y/O CONTRATOS POR GESTIONAR</t>
  </si>
  <si>
    <t>CNV COOP No. 5500006613 FRONTERA ENERGY COLOMBIA CORP. SC COLOMBIA (ADC-2019-290)</t>
  </si>
  <si>
    <t>CODIGO EN ZBOX</t>
  </si>
  <si>
    <t>A 0 0 0 0 0</t>
  </si>
  <si>
    <t>A 1 0 0 0 0</t>
  </si>
  <si>
    <t>A 1 1 0 0 0</t>
  </si>
  <si>
    <t>A 1 1 1 0 0</t>
  </si>
  <si>
    <t>A 1 1 1 1 0</t>
  </si>
  <si>
    <t>A 1 1 1 1 10</t>
  </si>
  <si>
    <t>A 1 1 1 2 0</t>
  </si>
  <si>
    <t>A 1 1 1 2 1</t>
  </si>
  <si>
    <t>A 1 1 1 2 2</t>
  </si>
  <si>
    <t>A 1 1 2 0 0</t>
  </si>
  <si>
    <t>A 1 1 2 1 0</t>
  </si>
  <si>
    <t>A 1 1 2 2 0</t>
  </si>
  <si>
    <t>A 1 1 2 3 0</t>
  </si>
  <si>
    <t>A 1 1 2 4 0</t>
  </si>
  <si>
    <t>A 1 1 2 5 0</t>
  </si>
  <si>
    <t>A 1 1 2 6 0</t>
  </si>
  <si>
    <t>A 1 1 2 7 0</t>
  </si>
  <si>
    <t>A 1 1 3 0 0</t>
  </si>
  <si>
    <t>A 1 1 3 1 0</t>
  </si>
  <si>
    <t>A 1 1 3 1 1</t>
  </si>
  <si>
    <t>A 1 1 3 1 2</t>
  </si>
  <si>
    <t>A 1 1 3 1 3</t>
  </si>
  <si>
    <t>A 1 1 3 4 0</t>
  </si>
  <si>
    <t>A 1 1 3 5 0</t>
  </si>
  <si>
    <t>A 1 1 3 6 0</t>
  </si>
  <si>
    <t>A 1 1 3 7 0</t>
  </si>
  <si>
    <t>A 1 1 3 8 0</t>
  </si>
  <si>
    <t>A 1 1 3 16 0</t>
  </si>
  <si>
    <t>A 1 1 4 0 0</t>
  </si>
  <si>
    <t>A 1 2 0 0 0</t>
  </si>
  <si>
    <t>A 1 2 1 0 0</t>
  </si>
  <si>
    <t>A 1 2 1 1 0</t>
  </si>
  <si>
    <t>A 1 2 1 1 1</t>
  </si>
  <si>
    <t>A 1 2 1 1 3</t>
  </si>
  <si>
    <t>A 1 2 1 1 5</t>
  </si>
  <si>
    <t>A 1 2 1 1 6</t>
  </si>
  <si>
    <t>A 1 2 1 1 7</t>
  </si>
  <si>
    <t>A 1 2 1 1 9</t>
  </si>
  <si>
    <t>A 1 2 1 1 10</t>
  </si>
  <si>
    <t>A 1 2 1 2 0</t>
  </si>
  <si>
    <t>A 1 2 1 2 1</t>
  </si>
  <si>
    <t>A 1 2 1 2 2</t>
  </si>
  <si>
    <t>A 1 2 2 0 0</t>
  </si>
  <si>
    <t>A 1 2 2 1 0</t>
  </si>
  <si>
    <t>A 1 2 2 2 0</t>
  </si>
  <si>
    <t>A 1 2 2 3 0</t>
  </si>
  <si>
    <t>A 1 2 2 4 0</t>
  </si>
  <si>
    <t>A 1 2 2 5 0</t>
  </si>
  <si>
    <t>A 1 2 2 6 0</t>
  </si>
  <si>
    <t>A 1 2 2 7 0</t>
  </si>
  <si>
    <t>A 1 2 3 0 0</t>
  </si>
  <si>
    <t>A 1 2 3 1 0</t>
  </si>
  <si>
    <t>A 1 2 3 1 1</t>
  </si>
  <si>
    <t>A 1 2 3 1 2</t>
  </si>
  <si>
    <t>A 1 2 3 1 3</t>
  </si>
  <si>
    <t>A 1 2 3 4 0</t>
  </si>
  <si>
    <t>A 1 2 3 5 0</t>
  </si>
  <si>
    <t>A 1 2 3 6 0</t>
  </si>
  <si>
    <t>A 1 2 3 7 0</t>
  </si>
  <si>
    <t>A 1 2 3 8 0</t>
  </si>
  <si>
    <t>A 1 2 3 16 0</t>
  </si>
  <si>
    <t>A 2 0 0 0 0</t>
  </si>
  <si>
    <t>A 2 1 0 0 0</t>
  </si>
  <si>
    <t>A 2 1 1 0 0</t>
  </si>
  <si>
    <t>A 2 1 1 1 0</t>
  </si>
  <si>
    <t>A 2 1 1 1 2</t>
  </si>
  <si>
    <t>A 2 1 1 1 4</t>
  </si>
  <si>
    <t>A 2 1 1 3 0</t>
  </si>
  <si>
    <t>A 2 1 1 3 81</t>
  </si>
  <si>
    <t>A 2 1 1 3 83</t>
  </si>
  <si>
    <t>A 2 1 1 3 84</t>
  </si>
  <si>
    <t>A 2 1 1 3 89</t>
  </si>
  <si>
    <t>A 2 1 1 4 0</t>
  </si>
  <si>
    <t>A 2 1 1 4 31</t>
  </si>
  <si>
    <t>A 2 1 1 4 32</t>
  </si>
  <si>
    <t>A 2 1 1 4 33</t>
  </si>
  <si>
    <t>A 2 1 1 4 34</t>
  </si>
  <si>
    <t>A 2 1 1 4 35</t>
  </si>
  <si>
    <t>A 2 1 1 4 39</t>
  </si>
  <si>
    <t>A 2 1 1 4 41</t>
  </si>
  <si>
    <t>A 2 1 1 4 42</t>
  </si>
  <si>
    <t>A 2 1 1 4 43</t>
  </si>
  <si>
    <t>A 2 1 1 4 46</t>
  </si>
  <si>
    <t>A 2 1 1 4 48</t>
  </si>
  <si>
    <t>A 2 1 1 4 49</t>
  </si>
  <si>
    <t>A 2 1 1 4 51</t>
  </si>
  <si>
    <t>A 2 1 1 4 52</t>
  </si>
  <si>
    <t>A 2 1 1 4 61</t>
  </si>
  <si>
    <t>A 2 1 1 4 62</t>
  </si>
  <si>
    <t>A 2 1 1 4 63</t>
  </si>
  <si>
    <t>A 2 1 1 4 64</t>
  </si>
  <si>
    <t>A 2 1 1 4 65</t>
  </si>
  <si>
    <t>A 2 1 1 4 69</t>
  </si>
  <si>
    <t>A 2 1 1 4 71</t>
  </si>
  <si>
    <t>A 2 1 1 4 72</t>
  </si>
  <si>
    <t>A 2 1 1 4 73</t>
  </si>
  <si>
    <t>A 2 1 1 4 74</t>
  </si>
  <si>
    <t>A 2 1 1 4 75</t>
  </si>
  <si>
    <t>A 2 1 1 4 76</t>
  </si>
  <si>
    <t>A 2 1 1 4 79</t>
  </si>
  <si>
    <t>A 2 1 1 4 81</t>
  </si>
  <si>
    <t>A 2 1 1 4 82</t>
  </si>
  <si>
    <t>A 2 1 1 4 83</t>
  </si>
  <si>
    <t>A 2 1 1 4 84</t>
  </si>
  <si>
    <t>A 2 1 1 4 91</t>
  </si>
  <si>
    <t>A 2 1 1 4 99</t>
  </si>
  <si>
    <t>A 2 1 1 6 0</t>
  </si>
  <si>
    <t>A 2 1 1 6 21</t>
  </si>
  <si>
    <t>A 2 1 1 6 23</t>
  </si>
  <si>
    <t>A 2 1 1 6 24</t>
  </si>
  <si>
    <t>A 2 1 1 6 25</t>
  </si>
  <si>
    <t>A 2 1 2 0 0</t>
  </si>
  <si>
    <t>A 2 1 2 3 0</t>
  </si>
  <si>
    <t>A 2 1 2 3 82</t>
  </si>
  <si>
    <t>A 2 1 2 3 89</t>
  </si>
  <si>
    <t>A 2 2 0 0 0</t>
  </si>
  <si>
    <t>A 2 2 10 0 0</t>
  </si>
  <si>
    <t>A 2 2 10 11 0</t>
  </si>
  <si>
    <t>A 2 2 10 12 0</t>
  </si>
  <si>
    <t>A 2 2 10 13 0</t>
  </si>
  <si>
    <t>A 2 2 10 14 0</t>
  </si>
  <si>
    <t>A 2 2 10 15 0</t>
  </si>
  <si>
    <t>A 2 2 10 16 0</t>
  </si>
  <si>
    <t>A 2 2 10 17 0</t>
  </si>
  <si>
    <t>A 2 2 10 18 0</t>
  </si>
  <si>
    <t>A 2 2 10 19 0</t>
  </si>
  <si>
    <t>A 2 2 10 31 0</t>
  </si>
  <si>
    <t>A 2 2 10 32 0</t>
  </si>
  <si>
    <t>A 2 2 11 0 0</t>
  </si>
  <si>
    <t>A 2 2 11 50 0</t>
  </si>
  <si>
    <t>A 2 2 11 61 0</t>
  </si>
  <si>
    <t>A 2 2 11 62 0</t>
  </si>
  <si>
    <t>A 2 2 11 63 0</t>
  </si>
  <si>
    <t>A 2 2 12 0 0</t>
  </si>
  <si>
    <t>A 2 2 12 11 0</t>
  </si>
  <si>
    <t>A 2 2 12 12 0</t>
  </si>
  <si>
    <t>A 2 2 12 13 0</t>
  </si>
  <si>
    <t>A 2 2 12 14 0</t>
  </si>
  <si>
    <t>A 2 2 12 15 0</t>
  </si>
  <si>
    <t>A 2 2 12 16 0</t>
  </si>
  <si>
    <t>A 2 2 12 17 0</t>
  </si>
  <si>
    <t>A 2 2 12 20 0</t>
  </si>
  <si>
    <t>A 2 2 12 31 0</t>
  </si>
  <si>
    <t>A 2 2 12 32 0</t>
  </si>
  <si>
    <t>A 2 2 12 33 0</t>
  </si>
  <si>
    <t>A 2 2 12 34 0</t>
  </si>
  <si>
    <t>A 2 2 12 35 0</t>
  </si>
  <si>
    <t>A 2 2 12 36 0</t>
  </si>
  <si>
    <t>A 2 2 12 37 0</t>
  </si>
  <si>
    <t>A 2 2 12 38 0</t>
  </si>
  <si>
    <t>A 2 2 12 39 0</t>
  </si>
  <si>
    <t>A 2 2 12 41 0</t>
  </si>
  <si>
    <t>A 2 2 12 42 0</t>
  </si>
  <si>
    <t>A 2 2 12 43 0</t>
  </si>
  <si>
    <t>A 2 2 12 44 0</t>
  </si>
  <si>
    <t>A 2 2 12 60 0</t>
  </si>
  <si>
    <t>A 2 2 12 70 0</t>
  </si>
  <si>
    <t>A 2 2 12 80 0</t>
  </si>
  <si>
    <t>A 2 2 13 0 0</t>
  </si>
  <si>
    <t>A 2 2 13 21 0</t>
  </si>
  <si>
    <t>A 2 2 13 22 0</t>
  </si>
  <si>
    <t>A 2 2 13 23 0</t>
  </si>
  <si>
    <t>A 2 2 13 24 0</t>
  </si>
  <si>
    <t>A 2 2 13 25 0</t>
  </si>
  <si>
    <t>A 2 2 13 26 0</t>
  </si>
  <si>
    <t>A 2 2 13 27 0</t>
  </si>
  <si>
    <t>A 2 2 13 31 0</t>
  </si>
  <si>
    <t>A 2 2 13 32 0</t>
  </si>
  <si>
    <t>A 2 2 13 33 0</t>
  </si>
  <si>
    <t>A 2 2 13 34 0</t>
  </si>
  <si>
    <t>A 2 2 13 35 0</t>
  </si>
  <si>
    <t>A 2 2 13 41 0</t>
  </si>
  <si>
    <t>A 2 2 13 42 0</t>
  </si>
  <si>
    <t>A 2 2 13 43 0</t>
  </si>
  <si>
    <t>A 2 2 13 44 0</t>
  </si>
  <si>
    <t>A 2 2 13 45 0</t>
  </si>
  <si>
    <t>A 2 2 13 46 0</t>
  </si>
  <si>
    <t>A 2 2 13 47 0</t>
  </si>
  <si>
    <t>A 2 2 13 51 0</t>
  </si>
  <si>
    <t>A 2 2 13 52 0</t>
  </si>
  <si>
    <t>A 2 2 13 53 0</t>
  </si>
  <si>
    <t>A 2 2 13 54 0</t>
  </si>
  <si>
    <t>A 2 2 13 55 0</t>
  </si>
  <si>
    <t>A 2 2 13 61 0</t>
  </si>
  <si>
    <t>A 2 2 13 62 0</t>
  </si>
  <si>
    <t>A 2 2 13 63 0</t>
  </si>
  <si>
    <t>A 2 2 13 64 0</t>
  </si>
  <si>
    <t>A 2 2 13 69 0</t>
  </si>
  <si>
    <t>A 2 2 13 71 0</t>
  </si>
  <si>
    <t>A 2 2 13 72 0</t>
  </si>
  <si>
    <t>A 2 2 13 73 0</t>
  </si>
  <si>
    <t>A 2 2 13 74 0</t>
  </si>
  <si>
    <t>A 2 2 13 75 0</t>
  </si>
  <si>
    <t>A 2 2 13 76 0</t>
  </si>
  <si>
    <t>A 2 2 13 79 0</t>
  </si>
  <si>
    <t>A 2 2 13 81 0</t>
  </si>
  <si>
    <t>A 2 2 13 83 0</t>
  </si>
  <si>
    <t>A 2 2 13 84 0</t>
  </si>
  <si>
    <t>A 2 2 13 85 0</t>
  </si>
  <si>
    <t>A 2 2 13 86 0</t>
  </si>
  <si>
    <t>A 2 2 13 87 0</t>
  </si>
  <si>
    <t>A 2 2 13 89 0</t>
  </si>
  <si>
    <t>A 2 2 14 0 0</t>
  </si>
  <si>
    <t>A 2 2 14 20 0</t>
  </si>
  <si>
    <t>A 2 2 14 31 0</t>
  </si>
  <si>
    <t>A 2 2 14 32 0</t>
  </si>
  <si>
    <t>A 2 2 14 33 0</t>
  </si>
  <si>
    <t>A 2 2 14 34 0</t>
  </si>
  <si>
    <t>A 2 2 14 35 0</t>
  </si>
  <si>
    <t>A 2 2 14 39 0</t>
  </si>
  <si>
    <t>A 2 2 14 42 0</t>
  </si>
  <si>
    <t>A 2 2 14 48 0</t>
  </si>
  <si>
    <t>A 2 2 14 49 0</t>
  </si>
  <si>
    <t>A 2 2 14 51 0</t>
  </si>
  <si>
    <t>A 2 2 14 52 0</t>
  </si>
  <si>
    <t>A 2 2 14 63 0</t>
  </si>
  <si>
    <t>A 2 2 14 64 0</t>
  </si>
  <si>
    <t>A 2 2 14 65 0</t>
  </si>
  <si>
    <t>A 2 2 14 69 0</t>
  </si>
  <si>
    <t>A 2 2 14 71 0</t>
  </si>
  <si>
    <t>A 2 2 14 72 0</t>
  </si>
  <si>
    <t>A 2 2 14 73 0</t>
  </si>
  <si>
    <t>A 2 2 14 74 0</t>
  </si>
  <si>
    <t>A 2 2 14 75 0</t>
  </si>
  <si>
    <t>A 2 2 14 76 0</t>
  </si>
  <si>
    <t>A 2 2 14 78 0</t>
  </si>
  <si>
    <t>A 2 2 14 79 0</t>
  </si>
  <si>
    <t>A 2 2 14 83 0</t>
  </si>
  <si>
    <t>A 2 2 14 84 0</t>
  </si>
  <si>
    <t>A 2 2 14 91 0</t>
  </si>
  <si>
    <t>A 2 2 14 99 0</t>
  </si>
  <si>
    <t>A 2 2 15 0 0</t>
  </si>
  <si>
    <t>A 2 2 15 41 0</t>
  </si>
  <si>
    <t>A 2 2 15 42 0</t>
  </si>
  <si>
    <t>A 2 2 15 43 0</t>
  </si>
  <si>
    <t>A 2 2 15 44 0</t>
  </si>
  <si>
    <t>A 2 2 15 45 0</t>
  </si>
  <si>
    <t>A 2 2 15 46 0</t>
  </si>
  <si>
    <t>A 2 2 15 47 0</t>
  </si>
  <si>
    <t>A 2 2 16 0 0</t>
  </si>
  <si>
    <t>A 2 2 16 31 0</t>
  </si>
  <si>
    <t>A 2 2 16 32 0</t>
  </si>
  <si>
    <t>A 2 2 16 33 0</t>
  </si>
  <si>
    <t>A 2 2 16 34 0</t>
  </si>
  <si>
    <t>A 2 2 16 40 0</t>
  </si>
  <si>
    <t>A 2 2 16 51 0</t>
  </si>
  <si>
    <t>A 2 2 16 52 0</t>
  </si>
  <si>
    <t>A 2 2 16 53 0</t>
  </si>
  <si>
    <t>A 2 2 16 60 0</t>
  </si>
  <si>
    <t>A 2 2 16 71 0</t>
  </si>
  <si>
    <t>A 2 2 16 72 0</t>
  </si>
  <si>
    <t>A 2 2 16 79 0</t>
  </si>
  <si>
    <t>A 2 2 16 80 0</t>
  </si>
  <si>
    <t>A 2 2 16 91 0</t>
  </si>
  <si>
    <t>A 2 2 16 92 0</t>
  </si>
  <si>
    <t>A 2 2 17 0 0</t>
  </si>
  <si>
    <t>A 2 2 17 11 0</t>
  </si>
  <si>
    <t>A 2 2 17 12 0</t>
  </si>
  <si>
    <t>A 2 2 17 13 0</t>
  </si>
  <si>
    <t>A 2 2 17 16 0</t>
  </si>
  <si>
    <t>A 2 2 17 17 0</t>
  </si>
  <si>
    <t>A 2 2 17 21 0</t>
  </si>
  <si>
    <t>A 2 2 17 22 0</t>
  </si>
  <si>
    <t>A 2 2 17 31 0</t>
  </si>
  <si>
    <t>A 2 2 17 32 0</t>
  </si>
  <si>
    <t>A 2 2 17 33 0</t>
  </si>
  <si>
    <t>A 2 2 18 0 0</t>
  </si>
  <si>
    <t>A 2 2 18 11 0</t>
  </si>
  <si>
    <t>A 2 2 18 12 0</t>
  </si>
  <si>
    <t>A 2 2 18 13 0</t>
  </si>
  <si>
    <t>A 2 2 18 21 0</t>
  </si>
  <si>
    <t>A 2 2 18 22 0</t>
  </si>
  <si>
    <t>A 2 2 18 23 0</t>
  </si>
  <si>
    <t>A 2 2 18 24 0</t>
  </si>
  <si>
    <t>A 2 2 18 31 0</t>
  </si>
  <si>
    <t>A 2 2 18 32 0</t>
  </si>
  <si>
    <t>A 2 2 18 33 0</t>
  </si>
  <si>
    <t>A 2 2 18 34 0</t>
  </si>
  <si>
    <t>A 2 2 18 36 0</t>
  </si>
  <si>
    <t>A 2 2 18 37 0</t>
  </si>
  <si>
    <t>A 2 2 18 38 0</t>
  </si>
  <si>
    <t>A 2 2 18 39 0</t>
  </si>
  <si>
    <t>A 2 2 18 41 0</t>
  </si>
  <si>
    <t>A 2 2 18 42 0</t>
  </si>
  <si>
    <t>A 2 2 18 43 0</t>
  </si>
  <si>
    <t>A 2 2 18 44 0</t>
  </si>
  <si>
    <t>A 2 2 18 45 0</t>
  </si>
  <si>
    <t>A 2 2 18 46 0</t>
  </si>
  <si>
    <t>A 2 2 18 51 0</t>
  </si>
  <si>
    <t>A 2 2 18 52 0</t>
  </si>
  <si>
    <t>A 2 2 18 53 0</t>
  </si>
  <si>
    <t>A 2 2 18 54 0</t>
  </si>
  <si>
    <t>A 2 2 18 55 0</t>
  </si>
  <si>
    <t>A 2 2 18 59 0</t>
  </si>
  <si>
    <t>A 2 2 18 71 0</t>
  </si>
  <si>
    <t>A 2 2 18 72 0</t>
  </si>
  <si>
    <t>A 2 2 18 73 0</t>
  </si>
  <si>
    <t>A 2 2 18 89 0</t>
  </si>
  <si>
    <t>A 2 2 18 91 0</t>
  </si>
  <si>
    <t>A 2 2 18 92 0</t>
  </si>
  <si>
    <t>A 2 2 18 93 0</t>
  </si>
  <si>
    <t>A 2 2 18 94 0</t>
  </si>
  <si>
    <t>A 2 2 19 0 0</t>
  </si>
  <si>
    <t>A 2 2 19 29 0</t>
  </si>
  <si>
    <t>A 2 2 19 41 0</t>
  </si>
  <si>
    <t>A 2 2 19 42 0</t>
  </si>
  <si>
    <t>A 2 2 19 43 0</t>
  </si>
  <si>
    <t>A 2 2 19 44 0</t>
  </si>
  <si>
    <t>A 2 2 19 45 0</t>
  </si>
  <si>
    <t>A 2 2 19 49 0</t>
  </si>
  <si>
    <t>A 2 2 19 61 0</t>
  </si>
  <si>
    <t>A 2 2 19 62 0</t>
  </si>
  <si>
    <t>A 2 2 19 63 0</t>
  </si>
  <si>
    <t>A 2 2 19 64 0</t>
  </si>
  <si>
    <t>A 2 2 19 65 0</t>
  </si>
  <si>
    <t>A 2 2 19 69 0</t>
  </si>
  <si>
    <t>A 2 2 19 71 0</t>
  </si>
  <si>
    <t>A 2 2 19 72 0</t>
  </si>
  <si>
    <t>A 2 2 19 79 0</t>
  </si>
  <si>
    <t>A 2 2 2 0 0</t>
  </si>
  <si>
    <t>A 3 0 0 0 0</t>
  </si>
  <si>
    <t>A 3 4 0 0 0</t>
  </si>
  <si>
    <t>A 3 4 2 0 0</t>
  </si>
  <si>
    <t>A 3 4 2 1 0</t>
  </si>
  <si>
    <t>A 3 4 2 4 0</t>
  </si>
  <si>
    <t>A 3 4 2 6 0</t>
  </si>
  <si>
    <t>A 3 6 0 0 0</t>
  </si>
  <si>
    <t>A 3 6 1 0 0</t>
  </si>
  <si>
    <t>A 3 10 0 0 0</t>
  </si>
  <si>
    <t>A 3 10 1 0 0</t>
  </si>
  <si>
    <t>A 3 10 2 0 0</t>
  </si>
  <si>
    <t>A 3 10 3 0 0</t>
  </si>
  <si>
    <t>A 11 0 0 0 0</t>
  </si>
  <si>
    <t>A 11 1 0 0 0</t>
  </si>
  <si>
    <t>A 11 1 1 0 0</t>
  </si>
  <si>
    <t>A 11 1 1 1 0</t>
  </si>
  <si>
    <t>A 11 1 1 2 0</t>
  </si>
  <si>
    <t>A 11 1 1 8 0</t>
  </si>
  <si>
    <t>A 11 1 2 0 0</t>
  </si>
  <si>
    <t>A 11 1 2 1 0</t>
  </si>
  <si>
    <t>A 11 1 2 2 0</t>
  </si>
  <si>
    <t>A 11 1 2 3 0</t>
  </si>
  <si>
    <t>A 11 1 2 5 0</t>
  </si>
  <si>
    <t>A 11 1 2 6 0</t>
  </si>
  <si>
    <t>A 11 3 0 0 0</t>
  </si>
  <si>
    <t>A 11 4 0 0 0</t>
  </si>
  <si>
    <t>A 11 4 1 0 0</t>
  </si>
  <si>
    <t>A 11 5 0 0 0</t>
  </si>
  <si>
    <t>A 11 5 1 0 0</t>
  </si>
  <si>
    <t>A 11 5 2 0 0</t>
  </si>
  <si>
    <t>B 5 0 0 0 0</t>
  </si>
  <si>
    <t>B 5 1 11 0 0</t>
  </si>
  <si>
    <t>B 5 1 11 63 0</t>
  </si>
  <si>
    <t>B 5 1 12 0 0</t>
  </si>
  <si>
    <t>B 5 1 12 11 0</t>
  </si>
  <si>
    <t>B 5 1 12 12 0</t>
  </si>
  <si>
    <t>B 5 1 12 13 0</t>
  </si>
  <si>
    <t>B 5 1 12 14 0</t>
  </si>
  <si>
    <t>B 5 1 12 15 0</t>
  </si>
  <si>
    <t>B 5 1 12 17 0</t>
  </si>
  <si>
    <t>B 5 1 12 20 0</t>
  </si>
  <si>
    <t>B 5 1 12 31 0</t>
  </si>
  <si>
    <t>B 5 1 12 32 0</t>
  </si>
  <si>
    <t>B 5 1 12 33 0</t>
  </si>
  <si>
    <t>B 5 1 12 34 0</t>
  </si>
  <si>
    <t>B 5 1 12 35 0</t>
  </si>
  <si>
    <t>B 5 1 12 36 0</t>
  </si>
  <si>
    <t>B 5 1 12 37 0</t>
  </si>
  <si>
    <t>B 5 1 12 38 0</t>
  </si>
  <si>
    <t>B 5 1 12 39 0</t>
  </si>
  <si>
    <t>B 5 1 12 41 0</t>
  </si>
  <si>
    <t>B 5 1 12 42 0</t>
  </si>
  <si>
    <t>B 5 1 12 43 0</t>
  </si>
  <si>
    <t>B 5 1 12 44 0</t>
  </si>
  <si>
    <t>B 5 1 12 60 0</t>
  </si>
  <si>
    <t>B 5 1 12 71 0</t>
  </si>
  <si>
    <t>B 5 1 12 72 0</t>
  </si>
  <si>
    <t>B 5 1 12 73 0</t>
  </si>
  <si>
    <t>B 5 1 12 19 0</t>
  </si>
  <si>
    <t>B 5 1 12 81 0</t>
  </si>
  <si>
    <t>B 5 1 12 82 0</t>
  </si>
  <si>
    <t>B 5 1 12 83 0</t>
  </si>
  <si>
    <t>B 2 2 12 92 0</t>
  </si>
  <si>
    <t>B 2 2 12 93 0</t>
  </si>
  <si>
    <t>B 5 1 13 0 0</t>
  </si>
  <si>
    <t>B 5 1 13 19 0</t>
  </si>
  <si>
    <t>B 5 1 13 21 0</t>
  </si>
  <si>
    <t>B 5 1 13 22 0</t>
  </si>
  <si>
    <t>B 5 1 13 23 0</t>
  </si>
  <si>
    <t>B 5 1 13 24 0</t>
  </si>
  <si>
    <t>B 5 1 13 25 0</t>
  </si>
  <si>
    <t>B 5 1 13 26 0</t>
  </si>
  <si>
    <t>B 5 1 13 27 0</t>
  </si>
  <si>
    <t>B 5 1 13 28 0</t>
  </si>
  <si>
    <t>B 5 1 13 31 0</t>
  </si>
  <si>
    <t>B 5 1 13 32 0</t>
  </si>
  <si>
    <t>B 5 1 13 33 0</t>
  </si>
  <si>
    <t>B 5 1 13 34 0</t>
  </si>
  <si>
    <t>B 5 1 13 35 0</t>
  </si>
  <si>
    <t>B 5 1 13 41 0</t>
  </si>
  <si>
    <t>B 5 1 13 42 0</t>
  </si>
  <si>
    <t>B 5 1 13 43 0</t>
  </si>
  <si>
    <t>B 5 1 13 44 0</t>
  </si>
  <si>
    <t>B 5 1 13 45 0</t>
  </si>
  <si>
    <t>B 5 1 13 46 0</t>
  </si>
  <si>
    <t>B 5 1 13 47 0</t>
  </si>
  <si>
    <t>B 5 1 13 48 0</t>
  </si>
  <si>
    <t>B 5 1 13 51 0</t>
  </si>
  <si>
    <t>B 5 1 13 52 0</t>
  </si>
  <si>
    <t>B 5 1 13 53 0</t>
  </si>
  <si>
    <t>B 5 1 13 54 0</t>
  </si>
  <si>
    <t>B 5 1 13 55 0</t>
  </si>
  <si>
    <t>B 5 1 13 61 0</t>
  </si>
  <si>
    <t>B 5 1 13 62 0</t>
  </si>
  <si>
    <t>B 5 1 13 63 0</t>
  </si>
  <si>
    <t>B 5 1 13 64 0</t>
  </si>
  <si>
    <t>B 5 1 13 69 0</t>
  </si>
  <si>
    <t>B 5 1 13 71 0</t>
  </si>
  <si>
    <t>B 5 1 13 72 0</t>
  </si>
  <si>
    <t>B 5 1 13 73 0</t>
  </si>
  <si>
    <t>B 5 1 13 74 0</t>
  </si>
  <si>
    <t>B 5 1 13 75 0</t>
  </si>
  <si>
    <t>B 5 1 13 76 0</t>
  </si>
  <si>
    <t>B 5 1 13 79 0</t>
  </si>
  <si>
    <t>B 5 1 13 81 0</t>
  </si>
  <si>
    <t>B 5 1 13 82 0</t>
  </si>
  <si>
    <t>B 5 1 13 83 0</t>
  </si>
  <si>
    <t>B 5 1 13 84 0</t>
  </si>
  <si>
    <t>B 5 1 13 85 0</t>
  </si>
  <si>
    <t>B 5 1 13 86 0</t>
  </si>
  <si>
    <t>B 5 1 13 87 0</t>
  </si>
  <si>
    <t>B 5 1 13 89 0</t>
  </si>
  <si>
    <t>B 5 1 14 0 0</t>
  </si>
  <si>
    <t>B 5 1 14 20 0</t>
  </si>
  <si>
    <t>B 5 1 14 42 0</t>
  </si>
  <si>
    <t>B 5 1 14 43 0</t>
  </si>
  <si>
    <t>B 5 1 14 45 0</t>
  </si>
  <si>
    <t>B 5 1 14 46 0</t>
  </si>
  <si>
    <t>B 5 1 14 48 0</t>
  </si>
  <si>
    <t>B 5 1 14 49 0</t>
  </si>
  <si>
    <t>B 5 1 14 51 0</t>
  </si>
  <si>
    <t>B 5 1 14 52 0</t>
  </si>
  <si>
    <t>B 5 1 14 61 0</t>
  </si>
  <si>
    <t>B 5 1 14 62 0</t>
  </si>
  <si>
    <t>B 5 1 14 63 0</t>
  </si>
  <si>
    <t>B 5 1 14 64 0</t>
  </si>
  <si>
    <t>B 5 1 14 65 0</t>
  </si>
  <si>
    <t>B 5 1 14 69 0</t>
  </si>
  <si>
    <t>B 5 1 14 71 0</t>
  </si>
  <si>
    <t>B 5 1 14 72 0</t>
  </si>
  <si>
    <t>B 5 1 14 73 0</t>
  </si>
  <si>
    <t>B 5 1 14 74 0</t>
  </si>
  <si>
    <t>B 5 1 14 75 0</t>
  </si>
  <si>
    <t>B 5 1 14 76 0</t>
  </si>
  <si>
    <t>B 5 1 14 78 0</t>
  </si>
  <si>
    <t>B 5 1 14 79 0</t>
  </si>
  <si>
    <t>B 5 1 14 83 0</t>
  </si>
  <si>
    <t>B 5 1 14 84 0</t>
  </si>
  <si>
    <t>B 5 1 14 91 0</t>
  </si>
  <si>
    <t>B 5 1 14 99 0</t>
  </si>
  <si>
    <t>B 5 1 15 0 0</t>
  </si>
  <si>
    <t>B 5 1 15 41 0</t>
  </si>
  <si>
    <t>B 5 1 15 42 0</t>
  </si>
  <si>
    <t>B 5 1 15 43 0</t>
  </si>
  <si>
    <t>B 5 1 15 44 0</t>
  </si>
  <si>
    <t>B 5 1 15 45 0</t>
  </si>
  <si>
    <t>B 5 1 15 46 0</t>
  </si>
  <si>
    <t>B 5 1 15 47 0</t>
  </si>
  <si>
    <t>B 5 1 16 0 0</t>
  </si>
  <si>
    <t>B 5 1 16 31 0</t>
  </si>
  <si>
    <t>B 5 1 16 32 0</t>
  </si>
  <si>
    <t>B 5 1 16 33 0</t>
  </si>
  <si>
    <t>B 5 1 16 34 0</t>
  </si>
  <si>
    <t>B 5 1 16 40 0</t>
  </si>
  <si>
    <t>B 5 1 16 51 0</t>
  </si>
  <si>
    <t>B 5 1 16 52 0</t>
  </si>
  <si>
    <t>B 5 1 16 53 0</t>
  </si>
  <si>
    <t>B 5 1 16 60 0</t>
  </si>
  <si>
    <t>B 5 1 16 71 0</t>
  </si>
  <si>
    <t>B 5 1 16 72 0</t>
  </si>
  <si>
    <t>B 5 1 16 79 0</t>
  </si>
  <si>
    <t>B 5 1 16 80 0</t>
  </si>
  <si>
    <t>B 5 1 16 91 0</t>
  </si>
  <si>
    <t>B 5 1 16 92 0</t>
  </si>
  <si>
    <t>B 5 1 17 0 0</t>
  </si>
  <si>
    <t>B 5 1 17 11 0</t>
  </si>
  <si>
    <t>B 5 1 17 12 0</t>
  </si>
  <si>
    <t>B 5 1 17 13 0</t>
  </si>
  <si>
    <t>B 5 1 17 15 0</t>
  </si>
  <si>
    <t>B 5 1 17 16 0</t>
  </si>
  <si>
    <t>B 5 1 17 17 0</t>
  </si>
  <si>
    <t>B 5 1 17 21 0</t>
  </si>
  <si>
    <t>B 5 1 17 22 0</t>
  </si>
  <si>
    <t>B 5 1 17 31 0</t>
  </si>
  <si>
    <t>B 5 1 17 32 0</t>
  </si>
  <si>
    <t>B 5 1 17 33 0</t>
  </si>
  <si>
    <t>B 5 1 18 0 0</t>
  </si>
  <si>
    <t>B 5 1 18 21 0</t>
  </si>
  <si>
    <t>B 5 1 18 22 0</t>
  </si>
  <si>
    <t>B 5 1 18 23 0</t>
  </si>
  <si>
    <t>B 5 1 18 24 0</t>
  </si>
  <si>
    <t>B 5 1 18 31 0</t>
  </si>
  <si>
    <t>B 5 1 18 32 0</t>
  </si>
  <si>
    <t>B 5 1 18 33 0</t>
  </si>
  <si>
    <t>B 5 1 18 34 0</t>
  </si>
  <si>
    <t>B 5 1 18 36 0</t>
  </si>
  <si>
    <t>B 5 1 18 37 0</t>
  </si>
  <si>
    <t>B 5 1 18 38 0</t>
  </si>
  <si>
    <t>B 5 1 18 39 0</t>
  </si>
  <si>
    <t>B 5 1 18 41 0</t>
  </si>
  <si>
    <t>B 5 1 18 42 0</t>
  </si>
  <si>
    <t>B 5 1 18 43 0</t>
  </si>
  <si>
    <t>B 5 1 18 44 0</t>
  </si>
  <si>
    <t>B 5 1 18 45 0</t>
  </si>
  <si>
    <t>B 5 1 18 46 0</t>
  </si>
  <si>
    <t>B 5 1 18 51 0</t>
  </si>
  <si>
    <t>B 5 1 18 52 0</t>
  </si>
  <si>
    <t>B 5 1 18 53 0</t>
  </si>
  <si>
    <t>B 5 1 18 54 0</t>
  </si>
  <si>
    <t>B 5 1 18 55 0</t>
  </si>
  <si>
    <t>B 5 1 18 59 0</t>
  </si>
  <si>
    <t>B 5 1 18 71 0</t>
  </si>
  <si>
    <t>B 5 1 18 72 0</t>
  </si>
  <si>
    <t>B 5 1 18 73 0</t>
  </si>
  <si>
    <t>B 5 1 18 82 0</t>
  </si>
  <si>
    <t>B 5 1 18 83 0</t>
  </si>
  <si>
    <t>B 5 1 18 89 0</t>
  </si>
  <si>
    <t>B 5 1 19 0 0</t>
  </si>
  <si>
    <t>B 5 1 19 29 0</t>
  </si>
  <si>
    <t>B 5 1 19 41 0</t>
  </si>
  <si>
    <t>B 5 1 19 42 0</t>
  </si>
  <si>
    <t>B 5 1 19 43 0</t>
  </si>
  <si>
    <t>B 5 1 19 44 0</t>
  </si>
  <si>
    <t>B 5 1 19 45 0</t>
  </si>
  <si>
    <t>B 5 1 19 49 0</t>
  </si>
  <si>
    <t>B 5 1 19 61 0</t>
  </si>
  <si>
    <t>B 5 1 19 62 0</t>
  </si>
  <si>
    <t>B 5 1 19 63 0</t>
  </si>
  <si>
    <t>B 5 1 19 64 0</t>
  </si>
  <si>
    <t>B 5 1 19 69 0</t>
  </si>
  <si>
    <t>B 5 1 19 71 0</t>
  </si>
  <si>
    <t>B 5 1 19 72 0</t>
  </si>
  <si>
    <t>B 5 1 19 79 0</t>
  </si>
  <si>
    <t>A 1 1 1 1 01</t>
  </si>
  <si>
    <t>A 1 1 1 1 03</t>
  </si>
  <si>
    <t>A 1 1 1 1 05</t>
  </si>
  <si>
    <t>A 1 1 1 1 06</t>
  </si>
  <si>
    <t>A 1 1 1 1 07</t>
  </si>
  <si>
    <t>A 1 1 1 1 09</t>
  </si>
  <si>
    <t>D0-0-0-0-0</t>
  </si>
  <si>
    <t>D3502-0-0-0-0</t>
  </si>
  <si>
    <t>D3502-0200-7-0-0-0-0</t>
  </si>
  <si>
    <t>D3502-0200-7-3502024-0-0-0-0</t>
  </si>
  <si>
    <t>D3502-0200-7-3502024-01-0-0-0-0</t>
  </si>
  <si>
    <t>D3502-0200-7-3502024-01-A-2-0-0-0-0</t>
  </si>
  <si>
    <t>D3502-0200-7-3502024-01-A-2-2-0-0-0</t>
  </si>
  <si>
    <t>D3502-0200-7-3502024-01-A-2-2-10-0-0</t>
  </si>
  <si>
    <t>D3502-0200-7-3502024-01-A-2-2-11-0-0</t>
  </si>
  <si>
    <t>D3502-0200-7-3502024-01-A-2-2-12-0-0</t>
  </si>
  <si>
    <t>D3502-0200-7-3502024-01-A-2-2-13-0-0</t>
  </si>
  <si>
    <t>D3502-0200-7-3502024-01-A-2-2-14-0-0</t>
  </si>
  <si>
    <t>D3502-0200-7-3502024-01-A-2-2-15-0-0</t>
  </si>
  <si>
    <t>D3502-0200-7-3502024-01-A-2-2-16-0-0</t>
  </si>
  <si>
    <t>D3502-0200-7-3502024-01-A-2-2-17-0-0</t>
  </si>
  <si>
    <t>D3502-0200-7-3502024-01-A-2-2-18-0-0</t>
  </si>
  <si>
    <t>D3502-0200-7-3502024-01-A-2-2-19-0-0</t>
  </si>
  <si>
    <t>D3502-0200-7-3502024-01-A-2-2-2-0-0</t>
  </si>
  <si>
    <t>D3502-0200-7-3502024-02-0-0-0-0</t>
  </si>
  <si>
    <t>D3502-0200-7-3502024-02-A-2-0-0-0-0</t>
  </si>
  <si>
    <t>D3502-0200-7-3502024-02-A-2-2-0-0-0</t>
  </si>
  <si>
    <t>D3502-0200-7-3502024-02-A-2-2-10-0-0</t>
  </si>
  <si>
    <t>D3502-0200-7-3502024-02-A-2-2-11-0-0</t>
  </si>
  <si>
    <t>D3502-0200-7-3502024-02-A-2-2-12-0-0</t>
  </si>
  <si>
    <t>D3502-0200-7-3502024-02-A-2-2-13-0-0</t>
  </si>
  <si>
    <t>D3502-0200-7-3502024-02-A-2-2-14-0-0</t>
  </si>
  <si>
    <t>D3502-0200-7-3502024-02-A-2-2-15-0-0</t>
  </si>
  <si>
    <t>D3502-0200-7-3502024-02-A-2-2-16-0-0</t>
  </si>
  <si>
    <t>D3502-0200-7-3502024-02-A-2-2-17-0-0</t>
  </si>
  <si>
    <t>D3502-0200-7-3502024-02-A-2-2-18-0-0</t>
  </si>
  <si>
    <t>D3502-0200-7-3502024-02-A-2-2-19-0-0</t>
  </si>
  <si>
    <t>D3502-0200-7-3502024-02-A-2-2-2-0-0</t>
  </si>
  <si>
    <t>D3502-0200-7-3502024-03-0-0-0-0</t>
  </si>
  <si>
    <t>D3502-0200-7-3502024-03-A-2-0-0-0-0</t>
  </si>
  <si>
    <t>D3502-0200-7-3502024-03-A-2-2-0-0-0</t>
  </si>
  <si>
    <t>D3502-0200-7-3502024-03-A-2-2-10-0-0</t>
  </si>
  <si>
    <t>D3502-0200-7-3502024-03-A-2-2-11-0-0</t>
  </si>
  <si>
    <t>D3502-0200-7-3502024-03-A-2-2-12-0-0</t>
  </si>
  <si>
    <t>D3502-0200-7-3502024-03-A-2-2-13-0-0</t>
  </si>
  <si>
    <t>D3502-0200-7-3502024-03-A-2-2-14-0-0</t>
  </si>
  <si>
    <t>D3502-0200-7-3502024-03-A-2-2-15-0-0</t>
  </si>
  <si>
    <t>D3502-0200-7-3502024-03-A-2-2-16-0-0</t>
  </si>
  <si>
    <t>D3502-0200-7-3502024-03-A-2-2-17-0-0</t>
  </si>
  <si>
    <t>D3502-0200-7-3502024-03-A-2-2-18-0-0</t>
  </si>
  <si>
    <t>D3502-0200-7-3502024-03-A-2-2-19-0-0</t>
  </si>
  <si>
    <t>D3502-0200-7-3502024-03-A-2-2-2-0-0</t>
  </si>
  <si>
    <t>D3502-0200-7-3502024-04-0-0-0-0</t>
  </si>
  <si>
    <t>D3502-0200-7-3502024-04-A-2-0-0-0-0</t>
  </si>
  <si>
    <t>D3502-0200-7-3502024-04-A-2-2-0-0-0</t>
  </si>
  <si>
    <t>D3502-0200-7-3502024-04-A-2-2-10-0-0</t>
  </si>
  <si>
    <t>D3502-0200-7-3502024-04-A-2-2-11-0-0</t>
  </si>
  <si>
    <t>D3502-0200-7-3502024-04-A-2-2-12-0-0</t>
  </si>
  <si>
    <t>D3502-0200-7-3502024-04-A-2-2-13-0-0</t>
  </si>
  <si>
    <t>D3502-0200-7-3502024-04-A-2-2-14-0-0</t>
  </si>
  <si>
    <t>D3502-0200-7-3502024-04-A-2-2-15-0-0</t>
  </si>
  <si>
    <t>D3502-0200-7-3502024-04-A-2-2-16-0-0</t>
  </si>
  <si>
    <t>D3502-0200-7-3502024-04-A-2-2-17-0-0</t>
  </si>
  <si>
    <t>D3502-0200-7-3502024-04-A-2-2-18-0-0</t>
  </si>
  <si>
    <t>D3502-0200-7-3502024-04-A-2-2-19-0-0</t>
  </si>
  <si>
    <t>D3502-0200-7-3502024-04-A-2-2-2-0-0</t>
  </si>
  <si>
    <t>D3502-0200-7-3502024-05-0-0-0-0</t>
  </si>
  <si>
    <t>D3502-0200-7-3502024-05-A-2-0-0-0-0</t>
  </si>
  <si>
    <t>D3502-0200-7-3502024-05-A-2-2-0-0-0</t>
  </si>
  <si>
    <t>D3502-0200-7-3502024-05-A-2-2-10-0-0</t>
  </si>
  <si>
    <t>D3502-0200-7-3502024-05-A-2-2-11-0-0</t>
  </si>
  <si>
    <t>D3502-0200-7-3502024-05-A-2-2-12-0-0</t>
  </si>
  <si>
    <t>D3502-0200-7-3502024-05-A-2-2-13-0-0</t>
  </si>
  <si>
    <t>D3502-0200-7-3502024-05-A-2-2-14-0-0</t>
  </si>
  <si>
    <t>D3502-0200-7-3502024-05-A-2-2-15-0-0</t>
  </si>
  <si>
    <t>D3502-0200-7-3502024-05-A-2-2-16-0-0</t>
  </si>
  <si>
    <t>D3502-0200-7-3502024-05-A-2-2-17-0-0</t>
  </si>
  <si>
    <t>D3502-0200-7-3502024-05-A-2-2-18-0-0</t>
  </si>
  <si>
    <t>D3502-0200-7-3502024-05-A-2-2-19-0-0</t>
  </si>
  <si>
    <t>D3502-0200-7-3502024-05-A-2-2-2-0-0</t>
  </si>
  <si>
    <t>D3502-0200-7-3502024-06-0-0-0-0</t>
  </si>
  <si>
    <t>D3502-0200-7-3502024-06-A-2-0-0-0-0</t>
  </si>
  <si>
    <t>D3502-0200-7-3502024-06-A-2-2-0-0-0</t>
  </si>
  <si>
    <t>D3502-0200-7-3502024-06-A-2-2-10-0-0</t>
  </si>
  <si>
    <t>D3502-0200-7-3502024-06-A-2-2-11-0-0</t>
  </si>
  <si>
    <t>D3502-0200-7-3502024-06-A-2-2-12-0-0</t>
  </si>
  <si>
    <t>D3502-0200-7-3502024-06-A-2-2-13-0-0</t>
  </si>
  <si>
    <t>D3502-0200-7-3502024-06-A-2-2-14-0-0</t>
  </si>
  <si>
    <t>D3502-0200-7-3502024-06-A-2-2-15-0-0</t>
  </si>
  <si>
    <t>D3502-0200-7-3502024-06-A-2-2-16-0-0</t>
  </si>
  <si>
    <t>D3502-0200-7-3502024-06-A-2-2-17-0-0</t>
  </si>
  <si>
    <t>D3502-0200-7-3502024-06-A-2-2-18-0-0</t>
  </si>
  <si>
    <t>D3502-0200-7-3502024-06-A-2-2-19-0-0</t>
  </si>
  <si>
    <t>D3502-0200-7-3502024-06-A-2-2-2-0-0</t>
  </si>
  <si>
    <t>D3502-0200-7-3502024-07-0-0-0-0</t>
  </si>
  <si>
    <t>D3502-0200-7-3502024-07-A-2-0-0-0-0</t>
  </si>
  <si>
    <t>D3502-0200-7-3502024-07-A-2-2-0-0-0</t>
  </si>
  <si>
    <t>D3502-0200-7-3502024-07-A-2-2-10-0-0</t>
  </si>
  <si>
    <t>D3502-0200-7-3502024-07-A-2-2-11-0-0</t>
  </si>
  <si>
    <t>D3502-0200-7-3502024-07-A-2-2-12-0-0</t>
  </si>
  <si>
    <t>D3502-0200-7-3502024-07-A-2-2-13-0-0</t>
  </si>
  <si>
    <t>D3502-0200-7-3502024-07-A-2-2-14-0-0</t>
  </si>
  <si>
    <t>D3502-0200-7-3502024-07-A-2-2-15-0-0</t>
  </si>
  <si>
    <t>D3502-0200-7-3502024-07-A-2-2-16-0-0</t>
  </si>
  <si>
    <t>D3502-0200-7-3502024-07-A-2-2-17-0-0</t>
  </si>
  <si>
    <t>D3502-0200-7-3502024-07-A-2-2-18-0-0</t>
  </si>
  <si>
    <t>D3502-0200-7-3502024-07-A-2-2-19-0-0</t>
  </si>
  <si>
    <t>D3502-0200-7-3502024-07-A-2-2-2-0-0</t>
  </si>
  <si>
    <t>D3502-0200-7-3502024-08-0-0-0-0</t>
  </si>
  <si>
    <t>D3502-0200-7-3502024-08-A-2-0-0-0-0</t>
  </si>
  <si>
    <t>D3502-0200-7-3502024-08-A-2-2-0-0-0</t>
  </si>
  <si>
    <t>D3502-0200-7-3502024-08-A-2-2-10-0-0</t>
  </si>
  <si>
    <t>D3502-0200-7-3502024-08-A-2-2-11-0-0</t>
  </si>
  <si>
    <t>D3502-0200-7-3502024-08-A-2-2-12-0-0</t>
  </si>
  <si>
    <t>D3502-0200-7-3502024-08-A-2-2-13-0-0</t>
  </si>
  <si>
    <t>D3502-0200-7-3502024-08-A-2-2-14-0-0</t>
  </si>
  <si>
    <t>D3502-0200-7-3502024-08-A-2-2-15-0-0</t>
  </si>
  <si>
    <t>D3502-0200-7-3502024-08-A-2-2-16-0-0</t>
  </si>
  <si>
    <t>D3502-0200-7-3502024-08-A-2-2-17-0-0</t>
  </si>
  <si>
    <t>D3502-0200-7-3502024-08-A-2-2-18-0-0</t>
  </si>
  <si>
    <t>D3502-0200-7-3502024-08-A-2-2-19-0-0</t>
  </si>
  <si>
    <t>D3502-0200-7-3502024-08-A-2-2-2-0-0</t>
  </si>
  <si>
    <t>D3502-0200-7-3502024-09-0-0-0-0</t>
  </si>
  <si>
    <t>D3502-0200-7-3502024-09-A-2-0-0-0-0</t>
  </si>
  <si>
    <t>D3502-0200-7-3502024-09-A-2-2-0-0-0</t>
  </si>
  <si>
    <t>D3502-0200-7-3502024-09-A-2-2-10-0-0</t>
  </si>
  <si>
    <t>D3502-0200-7-3502024-09-A-2-2-11-0-0</t>
  </si>
  <si>
    <t>D3502-0200-7-3502024-09-A-2-2-12-0-0</t>
  </si>
  <si>
    <t>D3502-0200-7-3502024-09-A-2-2-13-0-0</t>
  </si>
  <si>
    <t>D3502-0200-7-3502024-09-A-2-2-14-0-0</t>
  </si>
  <si>
    <t>D3502-0200-7-3502024-09-A-2-2-15-0-0</t>
  </si>
  <si>
    <t>D3502-0200-7-3502024-09-A-2-2-16-0-0</t>
  </si>
  <si>
    <t>D3502-0200-7-3502024-09-A-2-2-17-0-0</t>
  </si>
  <si>
    <t>D3502-0200-7-3502024-09-A-2-2-18-0-0</t>
  </si>
  <si>
    <t>D3502-0200-7-3502024-09-A-2-2-19-0-0</t>
  </si>
  <si>
    <t>D3502-0200-7-3502024-09-A-2-2-2-0-0</t>
  </si>
  <si>
    <t>D3502-0200-7-3502024-10-0-0-0-0</t>
  </si>
  <si>
    <t>D3502-0200-7-3502024-10-A-2-0-0-0-0</t>
  </si>
  <si>
    <t>D3502-0200-7-3502024-10-A-2-2-0-0-0</t>
  </si>
  <si>
    <t>D3502-0200-7-3502024-10-A-2-2-10-0-0</t>
  </si>
  <si>
    <t>D3502-0200-7-3502024-10-A-2-2-11-0-0</t>
  </si>
  <si>
    <t>D3502-0200-7-3502024-10-A-2-2-12-0-0</t>
  </si>
  <si>
    <t>D3502-0200-7-3502024-10-A-2-2-13-0-0</t>
  </si>
  <si>
    <t>D3502-0200-7-3502024-10-A-2-2-14-0-0</t>
  </si>
  <si>
    <t>D3502-0200-7-3502024-10-A-2-2-15-0-0</t>
  </si>
  <si>
    <t>D3502-0200-7-3502024-10-A-2-2-16-0-0</t>
  </si>
  <si>
    <t>D3502-0200-7-3502024-10-A-2-2-17-0-0</t>
  </si>
  <si>
    <t>D3502-0200-7-3502024-10-A-2-2-18-0-0</t>
  </si>
  <si>
    <t>D3502-0200-7-3502024-10-A-2-2-19-0-0</t>
  </si>
  <si>
    <t>D3502-0200-7-3502024-10-A-2-2-2-0-0</t>
  </si>
  <si>
    <t>D3502-0200-7-3502024-11-0-0-0-0</t>
  </si>
  <si>
    <t>D3502-0200-7-3502024-11-11-A-2-0-0-0-0</t>
  </si>
  <si>
    <t>D3502-0200-7-3502024-11-A-2-2-0-0-0</t>
  </si>
  <si>
    <t>D3502-0200-7-3502024-11-A-2-2-10-0-0</t>
  </si>
  <si>
    <t>D3502-0200-7-3502024-11-A-2-2-11-0-0</t>
  </si>
  <si>
    <t>D3502-0200-7-3502024-11-A-2-2-12-0-0</t>
  </si>
  <si>
    <t>D3502-0200-7-3502024-11-A-2-2-13-0-0</t>
  </si>
  <si>
    <t>D3502-0200-7-3502024-11-A-2-2-14-0-0</t>
  </si>
  <si>
    <t>D3502-0200-7-3502024-11-A-2-2-15-0-0</t>
  </si>
  <si>
    <t>D3502-0200-7-3502024-11-A-2-2-16-0-0</t>
  </si>
  <si>
    <t>D3502-0200-7-3502024-11-A-2-2-17-0-0</t>
  </si>
  <si>
    <t>D3502-0200-7-3502024-11-A-2-2-18-0-0</t>
  </si>
  <si>
    <t>D3502-0200-7-3502024-11-A-2-2-19-0-0</t>
  </si>
  <si>
    <t>D3502-0200-7-3502024-11-A-2-2-2-0-0</t>
  </si>
  <si>
    <t>D3502-0200-7-3502027-0-0-0-0</t>
  </si>
  <si>
    <t>D3502-0200-7-3502027-01-0-0-0-0</t>
  </si>
  <si>
    <t>D3502-0200-7-3502027-01-01-A-2-0-0-0-0</t>
  </si>
  <si>
    <t>D3502-0200-7-3502027-01-A-2-2-0-0-0</t>
  </si>
  <si>
    <t>D3502-0200-7-3502027-01-A-2-2-10-0-0</t>
  </si>
  <si>
    <t>D3502-0200-7-3502027-01-A-2-2-11-0-0</t>
  </si>
  <si>
    <t>D3502-0200-7-3502027-01-A-2-2-12-0-0</t>
  </si>
  <si>
    <t>D3502-0200-7-3502027-01-A-2-2-13-0-0</t>
  </si>
  <si>
    <t>D3502-0200-7-3502027-01-A-2-2-14-0-0</t>
  </si>
  <si>
    <t>D3502-0200-7-3502027-01-A-2-2-15-0-0</t>
  </si>
  <si>
    <t>D3502-0200-7-3502027-01-A-2-2-16-0-0</t>
  </si>
  <si>
    <t>D3502-0200-7-3502027-01-A-2-2-17-0-0</t>
  </si>
  <si>
    <t>D3502-0200-7-3502027-01-A-2-2-18-0-0</t>
  </si>
  <si>
    <t>D3502-0200-7-3502027-01-A-2-2-19-0-0</t>
  </si>
  <si>
    <t>D3502-0200-7-3502027-01-A-2-2-2-0-0</t>
  </si>
  <si>
    <t>D3502-0200-7-3502027-02-0-0-0-0</t>
  </si>
  <si>
    <t>D3502-0200-7-3502027-02-02-A-2-0-0-0-0</t>
  </si>
  <si>
    <t>D3502-0200-7-3502027-02-A-2-2-0-0-0</t>
  </si>
  <si>
    <t>D3502-0200-7-3502027-02-A-2-2-10-0-0</t>
  </si>
  <si>
    <t>D3502-0200-7-3502027-02-A-2-2-11-0-0</t>
  </si>
  <si>
    <t>D3502-0200-7-3502027-02-A-2-2-12-0-0</t>
  </si>
  <si>
    <t>D3502-0200-7-3502027-02-A-2-2-13-0-0</t>
  </si>
  <si>
    <t>D3502-0200-7-3502027-02-A-2-2-14-0-0</t>
  </si>
  <si>
    <t>D3502-0200-7-3502027-02-A-2-2-15-0-0</t>
  </si>
  <si>
    <t>D3502-0200-7-3502027-02-A-2-2-16-0-0</t>
  </si>
  <si>
    <t>D3502-0200-7-3502027-02-A-2-2-17-0-0</t>
  </si>
  <si>
    <t>D3502-0200-7-3502027-02-A-2-2-18-0-0</t>
  </si>
  <si>
    <t>D3502-0200-7-3502027-02-A-2-2-19-0-0</t>
  </si>
  <si>
    <t>D3502-0200-7-3502027-02-A-2-2-2-0-0</t>
  </si>
  <si>
    <t>D3502-0200-7-3502027-03-0-0-0-0</t>
  </si>
  <si>
    <t>D3502-0200-7-3502027-03-03-A-2-0-0-0-0</t>
  </si>
  <si>
    <t>D3502-0200-7-3502027-03-A-2-2-0-0-0</t>
  </si>
  <si>
    <t>D3502-0200-7-3502027-03-A-2-2-10-0-0</t>
  </si>
  <si>
    <t>D3502-0200-7-3502027-03-A-2-2-11-0-0</t>
  </si>
  <si>
    <t>D3502-0200-7-3502027-03-A-2-2-12-0-0</t>
  </si>
  <si>
    <t>D3502-0200-7-3502027-03-A-2-2-13-0-0</t>
  </si>
  <si>
    <t>D3502-0200-7-3502027-03-A-2-2-14-0-0</t>
  </si>
  <si>
    <t>D3502-0200-7-3502027-03-A-2-2-15-0-0</t>
  </si>
  <si>
    <t>D3502-0200-7-3502027-03-A-2-2-16-0-0</t>
  </si>
  <si>
    <t>D3502-0200-7-3502027-03-A-2-2-17-0-0</t>
  </si>
  <si>
    <t>D3502-0200-7-3502027-03-A-2-2-18-0-0</t>
  </si>
  <si>
    <t>D3502-0200-7-3502027-03-A-2-2-19-0-0</t>
  </si>
  <si>
    <t>D3502-0200-7-3502027-03-A-2-2-2-0-0</t>
  </si>
  <si>
    <t>D3502-0200-7-3502105-0-0-0-0</t>
  </si>
  <si>
    <t>D3502-0200-7-3502105-01-0-0-0-0</t>
  </si>
  <si>
    <t>D3502-0200-7-3502105-01-01-A-2-0-0-0-0</t>
  </si>
  <si>
    <t>D3502-0200-7-3502105-01-A-2-2-0-0-0</t>
  </si>
  <si>
    <t>D3502-0200-7-3502105-01-A-2-2-10-0-0</t>
  </si>
  <si>
    <t>D3502-0200-7-3502105-01-A-2-2-11-0-0</t>
  </si>
  <si>
    <t>D3502-0200-7-3502105-01-A-2-2-12-0-0</t>
  </si>
  <si>
    <t>D3502-0200-7-3502105-01-A-2-2-13-0-0</t>
  </si>
  <si>
    <t>D3502-0200-7-3502105-01-A-2-2-14-0-0</t>
  </si>
  <si>
    <t>D3502-0200-7-3502105-01-A-2-2-15-0-0</t>
  </si>
  <si>
    <t>D3502-0200-7-3502105-01-A-2-2-16-0-0</t>
  </si>
  <si>
    <t>D3502-0200-7-3502105-01-A-2-2-17-0-0</t>
  </si>
  <si>
    <t>D3502-0200-7-3502105-01-A-2-2-18-0-0</t>
  </si>
  <si>
    <t>D3502-0200-7-3502105-01-A-2-2-19-0-0</t>
  </si>
  <si>
    <t>D3502-0200-7-3502105-01-A-2-2-2-0-0</t>
  </si>
  <si>
    <t>D3502-0200-7-3502105-02-0-0-0-0</t>
  </si>
  <si>
    <t>D3502-0200-7-3502105-02-02-A-2-0-0-0-0</t>
  </si>
  <si>
    <t>D3502-0200-7-3502105-02-A-2-2-0-0-0</t>
  </si>
  <si>
    <t>D3502-0200-7-3502105-02-A-2-2-10-0-0</t>
  </si>
  <si>
    <t>D3502-0200-7-3502105-02-A-2-2-11-0-0</t>
  </si>
  <si>
    <t>D3502-0200-7-3502105-02-A-2-2-12-0-0</t>
  </si>
  <si>
    <t>D3502-0200-7-3502105-02-A-2-2-13-0-0</t>
  </si>
  <si>
    <t>D3502-0200-7-3502105-02-A-2-2-14-0-0</t>
  </si>
  <si>
    <t>D3502-0200-7-3502105-02-A-2-2-15-0-0</t>
  </si>
  <si>
    <t>D3502-0200-7-3502105-02-A-2-2-16-0-0</t>
  </si>
  <si>
    <t>D3502-0200-7-3502105-02-A-2-2-17-0-0</t>
  </si>
  <si>
    <t>D3502-0200-7-3502105-02-A-2-2-18-0-0</t>
  </si>
  <si>
    <t>D3502-0200-7-3502105-02-A-2-2-19-0-0</t>
  </si>
  <si>
    <t>D3502-0200-7-3502105-02-A-2-2-2-0-0</t>
  </si>
  <si>
    <t>D3502-0200-7-3502105-03-0-0-0-0</t>
  </si>
  <si>
    <t>D3502-0200-7-3502105-03-03-A-2-0-0-0-0</t>
  </si>
  <si>
    <t>D3502-0200-7-3502105-03-A-2-2-0-0-0</t>
  </si>
  <si>
    <t>D3502-0200-7-3502105-03-A-2-2-10-0-0</t>
  </si>
  <si>
    <t>D3502-0200-7-3502105-03-A-2-2-11-0-0</t>
  </si>
  <si>
    <t>D3502-0200-7-3502105-03-A-2-2-12-0-0</t>
  </si>
  <si>
    <t>D3502-0200-7-3502105-03-A-2-2-13-0-0</t>
  </si>
  <si>
    <t>D3502-0200-7-3502105-03-A-2-2-14-0-0</t>
  </si>
  <si>
    <t>D3502-0200-7-3502105-03-A-2-2-15-0-0</t>
  </si>
  <si>
    <t>D3502-0200-7-3502105-03-A-2-2-16-0-0</t>
  </si>
  <si>
    <t>D3502-0200-7-3502105-03-A-2-2-17-0-0</t>
  </si>
  <si>
    <t>D3502-0200-7-3502105-03-A-2-2-18-0-0</t>
  </si>
  <si>
    <t>D3502-0200-7-3502105-03-A-2-2-19-0-0</t>
  </si>
  <si>
    <t>D3502-0200-7-3502105-03-A-2-2-2-0-0</t>
  </si>
  <si>
    <t>D3502-0200-8-0-0-0-0</t>
  </si>
  <si>
    <t>D3502-0200-8-3502027-0-0-0-0</t>
  </si>
  <si>
    <t>D3502-0200-8-3502027-01-0-0-0-0</t>
  </si>
  <si>
    <t>D3502-0200-8-3502027-01-A-2-0-0-0-0</t>
  </si>
  <si>
    <t>D3502-0200-8-3502027-01-A-2-2-0-0-0</t>
  </si>
  <si>
    <t>D3502-0200-8-3502027-01-A-2-2-10-0-0</t>
  </si>
  <si>
    <t>D3502-0200-8-3502027-01-A-2-2-11-0-0</t>
  </si>
  <si>
    <t>D3502-0200-8-3502027-01-A-2-2-12-0-0</t>
  </si>
  <si>
    <t>D3502-0200-8-3502027-01-A-2-2-13-0-0</t>
  </si>
  <si>
    <t>D3502-0200-8-3502027-01-A-2-2-14-0-0</t>
  </si>
  <si>
    <t>D3502-0200-8-3502027-01-A-2-2-15-0-0</t>
  </si>
  <si>
    <t>D3502-0200-8-3502027-01-A-2-2-16-0-0</t>
  </si>
  <si>
    <t>D3502-0200-8-3502027-01-A-2-2-17-0-0</t>
  </si>
  <si>
    <t>D3502-0200-8-3502027-01-A-2-2-18-0-0</t>
  </si>
  <si>
    <t>D3502-0200-8-3502027-01-A-2-2-19-0-0</t>
  </si>
  <si>
    <t>D3502-0200-8-3502027-01-A-2-2-2-0-0</t>
  </si>
  <si>
    <t>D3502-0200-8-3502027-02-0-0-0-0</t>
  </si>
  <si>
    <t>D3502-0200-8-3502027-02-A-2-0-0-0-0</t>
  </si>
  <si>
    <t>D3502-0200-8-3502027-02-A-2-2-0-0-0</t>
  </si>
  <si>
    <t>D3502-0200-8-3502027-02-A-2-2-10-0-0</t>
  </si>
  <si>
    <t>D3502-0200-8-3502027-02-A-2-2-11-0-0</t>
  </si>
  <si>
    <t>D3502-0200-8-3502027-02-A-2-2-12-0-0</t>
  </si>
  <si>
    <t>D3502-0200-8-3502027-02-A-2-2-13-0-0</t>
  </si>
  <si>
    <t>D3502-0200-8-3502027-02-A-2-2-14-0-0</t>
  </si>
  <si>
    <t>D3502-0200-8-3502027-02-A-2-2-15-0-0</t>
  </si>
  <si>
    <t>D3502-0200-8-3502027-02-A-2-2-16-0-0</t>
  </si>
  <si>
    <t>D3502-0200-8-3502027-02-A-2-2-17-0-0</t>
  </si>
  <si>
    <t>D3502-0200-8-3502027-02-A-2-2-18-0-0</t>
  </si>
  <si>
    <t>D3502-0200-8-3502027-02-A-2-2-19-0-0</t>
  </si>
  <si>
    <t>D3502-0200-8-3502027-02-A-2-2-2-0-0</t>
  </si>
  <si>
    <t>D3502-0200-8-3502107-0-0-0-0</t>
  </si>
  <si>
    <t>D3502-0200-8-3502107-01-0-0-0-0</t>
  </si>
  <si>
    <t>D3502-0200-8-3502107-01-A-2-0-0-0-0</t>
  </si>
  <si>
    <t>D3502-0200-8-3502107-01-A-2-2-0-0-0</t>
  </si>
  <si>
    <t>D3502-0200-8-3502107-01-A-2-2-10-0-0</t>
  </si>
  <si>
    <t>D3502-0200-8-3502107-01-A-2-2-11-0-0</t>
  </si>
  <si>
    <t>D3502-0200-8-3502107-01-A-2-2-12-0-0</t>
  </si>
  <si>
    <t>D3502-0200-8-3502107-01-A-2-2-13-0-0</t>
  </si>
  <si>
    <t>D3502-0200-8-3502107-01-A-2-2-14-0-0</t>
  </si>
  <si>
    <t>D3502-0200-8-3502107-01-A-2-2-15-0-0</t>
  </si>
  <si>
    <t>D3502-0200-8-3502107-01-A-2-2-16-0-0</t>
  </si>
  <si>
    <t>D3502-0200-8-3502107-01-A-2-2-17-0-0</t>
  </si>
  <si>
    <t>D3502-0200-8-3502107-01-A-2-2-18-0-0</t>
  </si>
  <si>
    <t>D3502-0200-8-3502107-01-A-2-2-19-0-0</t>
  </si>
  <si>
    <t>D3502-0200-8-3502107-01-A-2-2-2-0-0</t>
  </si>
  <si>
    <t>D3502-0200-8-3502109-0-0-0-0</t>
  </si>
  <si>
    <t>D3502-0200-8-3502109-01-0-0-0-0</t>
  </si>
  <si>
    <t>D3502-0200-8-3502109-01-A-2-0-0-0-0</t>
  </si>
  <si>
    <t>D3502-0200-8-3502109-01-A-2-2-0-0-0</t>
  </si>
  <si>
    <t>D3502-0200-8-3502109-01-A-2-2-10-0-0</t>
  </si>
  <si>
    <t>D3502-0200-8-3502109-01-A-2-2-11-0-0</t>
  </si>
  <si>
    <t>D3502-0200-8-3502109-01-A-2-2-12-0-0</t>
  </si>
  <si>
    <t>D3502-0200-8-3502109-01-A-2-2-13-0-0</t>
  </si>
  <si>
    <t>D3502-0200-8-3502109-01-A-2-2-14-0-0</t>
  </si>
  <si>
    <t>D3502-0200-8-3502109-01-A-2-2-15-0-0</t>
  </si>
  <si>
    <t>D3502-0200-8-3502109-01-A-2-2-16-0-0</t>
  </si>
  <si>
    <t>D3502-0200-8-3502109-01-A-2-2-17-0-0</t>
  </si>
  <si>
    <t>D3502-0200-8-3502109-01-A-2-2-18-0-0</t>
  </si>
  <si>
    <t>D3502-0200-8-3502109-01-A-2-2-19-0-0</t>
  </si>
  <si>
    <t>D3502-0200-8-3502109-01-A-2-2-2-0-0</t>
  </si>
  <si>
    <t>D3502-0200-8-3502109-02-0-0-0-0</t>
  </si>
  <si>
    <t>D3502-0200-8-3502109-02-A-2-0-0-0-0</t>
  </si>
  <si>
    <t>D3502-0200-8-3502109-02-A-2-2-0-0-0</t>
  </si>
  <si>
    <t>D3502-0200-8-3502109-02-A-2-2-10-0-0</t>
  </si>
  <si>
    <t>D3502-0200-8-3502109-02-A-2-2-11-0-0</t>
  </si>
  <si>
    <t>D3502-0200-8-3502109-02-A-2-2-12-0-0</t>
  </si>
  <si>
    <t>D3502-0200-8-3502109-02-A-2-2-13-0-0</t>
  </si>
  <si>
    <t>D3502-0200-8-3502109-02-A-2-2-14-0-0</t>
  </si>
  <si>
    <t>D3502-0200-8-3502109-02-A-2-2-15-0-0</t>
  </si>
  <si>
    <t>D3502-0200-8-3502109-02-A-2-2-16-0-0</t>
  </si>
  <si>
    <t>D3502-0200-8-3502109-02-A-2-2-17-0-0</t>
  </si>
  <si>
    <t>D3502-0200-8-3502109-02-A-2-2-18-0-0</t>
  </si>
  <si>
    <t>D3502-0200-8-3502109-02-A-2-2-19-0-0</t>
  </si>
  <si>
    <t>D3502-0200-8-3502109-02-A-2-2-2-0-0</t>
  </si>
  <si>
    <t>D3502-0200-9-0-0-0-0</t>
  </si>
  <si>
    <t>D3502-0200-9-3502007-0-0-0-0</t>
  </si>
  <si>
    <t>D3502-0200-9-3502007-01-0-0-0-0</t>
  </si>
  <si>
    <t>D3502-0200-9-3502007-01-A-2-0-0-0-0</t>
  </si>
  <si>
    <t>D3502-0200-9-3502007-01-A-2-2-0-0-0</t>
  </si>
  <si>
    <t>D3502-0200-9-3502007-01-A-2-2-10-0-0</t>
  </si>
  <si>
    <t>D3502-0200-9-3502007-01-A-2-2-11-0-0</t>
  </si>
  <si>
    <t>D3502-0200-9-3502007-01-A-2-2-12-0-0</t>
  </si>
  <si>
    <t>D3502-0200-9-3502007-01-A-2-2-13-0-0</t>
  </si>
  <si>
    <t>D3502-0200-9-3502007-01-A-2-2-14-0-0</t>
  </si>
  <si>
    <t>D3502-0200-9-3502007-01-A-2-2-15-0-0</t>
  </si>
  <si>
    <t>D3502-0200-9-3502007-01-A-2-2-16-0-0</t>
  </si>
  <si>
    <t>D3502-0200-9-3502007-01-A-2-2-17-0-0</t>
  </si>
  <si>
    <t>D3502-0200-9-3502007-01-A-2-2-18-0-0</t>
  </si>
  <si>
    <t>D3502-0200-9-3502007-01-A-2-2-19-0-0</t>
  </si>
  <si>
    <t>D3502-0200-9-3502007-01-A-2-2-2-0-0</t>
  </si>
  <si>
    <t>D3502-0200-9-3502007-02-01-0-0-0-0</t>
  </si>
  <si>
    <t>D3502-0200-9-3502007-02-A-2-0-0-0-0</t>
  </si>
  <si>
    <t>D3502-0200-9-3502007-02-A-2-2-0-0-0</t>
  </si>
  <si>
    <t>D3502-0200-9-3502007-02-A-2-2-10-0-0</t>
  </si>
  <si>
    <t>D3502-0200-9-3502007-02-A-2-2-11-0-0</t>
  </si>
  <si>
    <t>D3502-0200-9-3502007-02-A-2-2-12-0-0</t>
  </si>
  <si>
    <t>D3502-0200-9-3502007-02-A-2-2-13-0-0</t>
  </si>
  <si>
    <t>D3502-0200-9-3502007-02-A-2-2-14-0-0</t>
  </si>
  <si>
    <t>D3502-0200-9-3502007-02-A-2-2-15-0-0</t>
  </si>
  <si>
    <t>D3502-0200-9-3502007-02-A-2-2-16-0-0</t>
  </si>
  <si>
    <t>D3502-0200-9-3502007-02-A-2-2-17-0-0</t>
  </si>
  <si>
    <t>D3502-0200-9-3502007-02-A-2-2-18-0-0</t>
  </si>
  <si>
    <t>D3502-0200-9-3502007-02-A-2-2-19-0-0</t>
  </si>
  <si>
    <t>D3502-0200-9-3502007-02-A-2-2-2-0-0</t>
  </si>
  <si>
    <t>D3502-0200-9-3502012-0-0-0-0</t>
  </si>
  <si>
    <t>D3502-0200-9-3502012-01-0-0-0-0</t>
  </si>
  <si>
    <t>D3502-0200-9-3502012-01-A-2-0-0-0-0</t>
  </si>
  <si>
    <t>D3502-0200-9-3502012-01-A-2-2-0-0-0</t>
  </si>
  <si>
    <t>D3502-0200-9-3502012-01-A-2-2-10-0-0</t>
  </si>
  <si>
    <t>D3502-0200-9-3502012-01-A-2-2-11-0-0</t>
  </si>
  <si>
    <t>D3502-0200-9-3502012-01-A-2-2-12-0-0</t>
  </si>
  <si>
    <t>D3502-0200-9-3502012-01-A-2-2-13-0-0</t>
  </si>
  <si>
    <t>D3502-0200-9-3502012-01-A-2-2-14-0-0</t>
  </si>
  <si>
    <t>D3502-0200-9-3502012-01-A-2-2-15-0-0</t>
  </si>
  <si>
    <t>D3502-0200-9-3502012-01-A-2-2-16-0-0</t>
  </si>
  <si>
    <t>D3502-0200-9-3502012-01-A-2-2-17-0-0</t>
  </si>
  <si>
    <t>D3502-0200-9-3502012-01-A-2-2-18-0-0</t>
  </si>
  <si>
    <t>D3502-0200-9-3502012-01-A-2-2-19-0-0</t>
  </si>
  <si>
    <t>D3502-0200-9-3502012-01-A-2-2-2-0-0</t>
  </si>
  <si>
    <t>D3502-0200-9-3502012-02-0-0-0-0</t>
  </si>
  <si>
    <t>D3502-0200-9-3502012-02-A-2-0-0-0-0</t>
  </si>
  <si>
    <t>D3502-0200-9-3502012-02-A-2-2-0-0-0</t>
  </si>
  <si>
    <t>D3502-0200-9-3502012-02-A-2-2-10-0-0</t>
  </si>
  <si>
    <t>D3502-0200-9-3502012-02-A-2-2-11-0-0</t>
  </si>
  <si>
    <t>D3502-0200-9-3502012-02-A-2-2-12-0-0</t>
  </si>
  <si>
    <t>D3502-0200-9-3502012-02-A-2-2-13-0-0</t>
  </si>
  <si>
    <t>D3502-0200-9-3502012-02-A-2-2-14-0-0</t>
  </si>
  <si>
    <t>D3502-0200-9-3502012-02-A-2-2-15-0-0</t>
  </si>
  <si>
    <t>D3502-0200-9-3502012-02-A-2-2-16-0-0</t>
  </si>
  <si>
    <t>D3502-0200-9-3502012-02-A-2-2-17-0-0</t>
  </si>
  <si>
    <t>D3502-0200-9-3502012-02-A-2-2-18-0-0</t>
  </si>
  <si>
    <t>D3502-0200-9-3502012-02-A-2-2-19-0-0</t>
  </si>
  <si>
    <t>D3502-0200-9-3502012-02-A-2-2-2-0-0</t>
  </si>
  <si>
    <t>D3502-0200-9-3502016-0-0-0-0</t>
  </si>
  <si>
    <t>D3502-0200-9-3502016-01-0-0-0-0</t>
  </si>
  <si>
    <t>D3502-0200-9-3502016-01-A-2-0-0-0-0</t>
  </si>
  <si>
    <t>D3502-0200-9-3502016-01-A-2-2-0-0-0</t>
  </si>
  <si>
    <t>D3502-0200-9-3502016-01-A-2-2-10-0-0</t>
  </si>
  <si>
    <t>D3502-0200-9-3502016-01-A-2-2-11-0-0</t>
  </si>
  <si>
    <t>D3502-0200-9-3502016-01-A-2-2-12-0-0</t>
  </si>
  <si>
    <t>D3502-0200-9-3502016-01-A-2-2-13-0-0</t>
  </si>
  <si>
    <t>D3502-0200-9-3502016-01-A-2-2-14-0-0</t>
  </si>
  <si>
    <t>D3502-0200-9-3502016-01-A-2-2-15-0-0</t>
  </si>
  <si>
    <t>D3502-0200-9-3502016-01-A-2-2-16-0-0</t>
  </si>
  <si>
    <t>D3502-0200-9-3502016-01-A-2-2-17-0-0</t>
  </si>
  <si>
    <t>D3502-0200-9-3502016-01-A-2-2-18-0-0</t>
  </si>
  <si>
    <t>D3502-0200-9-3502016-01-A-2-2-19-0-0</t>
  </si>
  <si>
    <t>D3502-0200-9-3502016-01-A-2-2-2-0-0</t>
  </si>
  <si>
    <t>D3502-0200-9-3502016-02-0-0-0-0</t>
  </si>
  <si>
    <t>D3502-0200-9-3502016-02-A-2-0-0-0-0</t>
  </si>
  <si>
    <t>D3502-0200-9-3502016-02-A-2-2-0-0-0</t>
  </si>
  <si>
    <t>D3502-0200-9-3502016-02-A-2-2-10-0-0</t>
  </si>
  <si>
    <t>D3502-0200-9-3502016-02-A-2-2-11-0-0</t>
  </si>
  <si>
    <t>D3502-0200-9-3502016-02-A-2-2-12-0-0</t>
  </si>
  <si>
    <t>D3502-0200-9-3502016-02-A-2-2-13-0-0</t>
  </si>
  <si>
    <t>D3502-0200-9-3502016-02-A-2-2-14-0-0</t>
  </si>
  <si>
    <t>D3502-0200-9-3502016-02-A-2-2-15-0-0</t>
  </si>
  <si>
    <t>D3502-0200-9-3502016-02-A-2-2-16-0-0</t>
  </si>
  <si>
    <t>D3502-0200-9-3502016-02-A-2-2-17-0-0</t>
  </si>
  <si>
    <t>D3502-0200-9-3502016-02-A-2-2-18-0-0</t>
  </si>
  <si>
    <t>D3502-0200-9-3502016-02-A-2-2-19-0-0</t>
  </si>
  <si>
    <t>D3502-0200-9-3502016-02-A-2-2-2-0-0</t>
  </si>
  <si>
    <t>D3502-0200-9-3502024-0-0-0-0</t>
  </si>
  <si>
    <t>D3502-0200-9-3502024-01-0-0-0-0</t>
  </si>
  <si>
    <t>D3502-0200-9-3502024-01-A-2-0-0-0-0</t>
  </si>
  <si>
    <t>D3502-0200-9-3502024-01-A-2-2-0-0-0</t>
  </si>
  <si>
    <t>D3502-0200-9-3502024-01-A-2-2-10-0-0</t>
  </si>
  <si>
    <t>D3502-0200-9-3502024-01-A-2-2-11-0-0</t>
  </si>
  <si>
    <t>D3502-0200-9-3502024-01-A-2-2-12-0-0</t>
  </si>
  <si>
    <t>D3502-0200-9-3502024-01-A-2-2-13-0-0</t>
  </si>
  <si>
    <t>D3502-0200-9-3502024-01-A-2-2-14-0-0</t>
  </si>
  <si>
    <t>D3502-0200-9-3502024-01-A-2-2-15-0-0</t>
  </si>
  <si>
    <t>D3502-0200-9-3502024-01-A-2-2-16-0-0</t>
  </si>
  <si>
    <t>D3502-0200-9-3502024-01-A-2-2-17-0-0</t>
  </si>
  <si>
    <t>D3502-0200-9-3502024-01-A-2-2-18-0-0</t>
  </si>
  <si>
    <t>D3502-0200-9-3502024-01-A-2-2-19-0-0</t>
  </si>
  <si>
    <t>D3502-0200-9-3502024-01-A-2-2-2-0-0</t>
  </si>
  <si>
    <t>D3502-0200-9-3502024-02-0-0-0-0</t>
  </si>
  <si>
    <t>D3502-0200-9-3502024-02-A-2-0-0-0-0</t>
  </si>
  <si>
    <t>D3502-0200-9-3502024-02-A-2-2-0-0-0</t>
  </si>
  <si>
    <t>D3502-0200-9-3502024-02-A-2-2-10-0-0</t>
  </si>
  <si>
    <t>D3502-0200-9-3502024-02-A-2-2-11-0-0</t>
  </si>
  <si>
    <t>D3502-0200-9-3502024-02-A-2-2-12-0-0</t>
  </si>
  <si>
    <t>D3502-0200-9-3502024-02-A-2-2-13-0-0</t>
  </si>
  <si>
    <t>D3502-0200-9-3502024-02-A-2-2-14-0-0</t>
  </si>
  <si>
    <t>D3502-0200-9-3502024-02-A-2-2-15-0-0</t>
  </si>
  <si>
    <t>D3502-0200-9-3502024-02-A-2-2-16-0-0</t>
  </si>
  <si>
    <t>D3502-0200-9-3502024-02-A-2-2-17-0-0</t>
  </si>
  <si>
    <t>D3502-0200-9-3502024-02-A-2-2-18-0-0</t>
  </si>
  <si>
    <t>D3502-0200-9-3502024-02-A-2-2-19-0-0</t>
  </si>
  <si>
    <t>D3502-0200-9-3502024-02-A-2-2-2-0-0</t>
  </si>
  <si>
    <t>D3502-0200-9-3502026-0-0-0-0</t>
  </si>
  <si>
    <t>D3502-0200-9-3502026-01-0-0-0-0</t>
  </si>
  <si>
    <t>D3502-0200-9-3502026-01-A-2-0-0-0-0</t>
  </si>
  <si>
    <t>D3502-0200-9-3502026-01-A-2-2-0-0-0</t>
  </si>
  <si>
    <t>D3502-0200-9-3502026-01-A-2-2-10-0-0</t>
  </si>
  <si>
    <t>D3502-0200-9-3502026-01-A-2-2-11-0-0</t>
  </si>
  <si>
    <t>D3502-0200-9-3502026-01-A-2-2-12-0-0</t>
  </si>
  <si>
    <t>D3502-0200-9-3502026-01-A-2-2-13-0-0</t>
  </si>
  <si>
    <t>D3502-0200-9-3502026-01-A-2-2-14-0-0</t>
  </si>
  <si>
    <t>D3502-0200-9-3502026-01-A-2-2-15-0-0</t>
  </si>
  <si>
    <t>D3502-0200-9-3502026-01-A-2-2-16-0-0</t>
  </si>
  <si>
    <t>D3502-0200-9-3502026-01-A-2-2-17-0-0</t>
  </si>
  <si>
    <t>D3502-0200-9-3502026-01-A-2-2-18-0-0</t>
  </si>
  <si>
    <t>D3502-0200-9-3502026-01-A-2-2-19-0-0</t>
  </si>
  <si>
    <t>D3502-0200-9-3502026-01-A-2-2-2-0-0</t>
  </si>
  <si>
    <t>D3502-0200-9-3502026-02-0-0-0-0</t>
  </si>
  <si>
    <t>D3502-0200-9-3502026-02-A-2-0-0-0-0</t>
  </si>
  <si>
    <t>D3502-0200-9-3502026-02-A-2-2-0-0-0</t>
  </si>
  <si>
    <t>D3502-0200-9-3502026-02-A-2-2-10-0-0</t>
  </si>
  <si>
    <t>D3502-0200-9-3502026-02-A-2-2-11-0-0</t>
  </si>
  <si>
    <t>D3502-0200-9-3502026-02-A-2-2-12-0-0</t>
  </si>
  <si>
    <t>D3502-0200-9-3502026-02-A-2-2-13-0-0</t>
  </si>
  <si>
    <t>D3502-0200-9-3502026-02-A-2-2-14-0-0</t>
  </si>
  <si>
    <t>D3502-0200-9-3502026-02-A-2-2-15-0-0</t>
  </si>
  <si>
    <t>D3502-0200-9-3502026-02-A-2-2-16-0-0</t>
  </si>
  <si>
    <t>D3502-0200-9-3502026-02-A-2-2-17-0-0</t>
  </si>
  <si>
    <t>D3502-0200-9-3502026-02-A-2-2-18-0-0</t>
  </si>
  <si>
    <t>D3502-0200-9-3502026-02-A-2-2-19-0-0</t>
  </si>
  <si>
    <t>D3502-0200-9-3502026-02-A-2-2-2-0-0</t>
  </si>
  <si>
    <t>D3502-0200-9-3502107-0-0-0-0</t>
  </si>
  <si>
    <t>D3502-0200-9-3502107-01-0-0-0-0</t>
  </si>
  <si>
    <t>D3502-0200-9-3502107-01-A-2-0-0-0-0</t>
  </si>
  <si>
    <t>D3502-0200-9-3502107-01-A-2-2-0-0-0</t>
  </si>
  <si>
    <t>D3502-0200-9-3502107-01-A-2-2-10-0-0</t>
  </si>
  <si>
    <t>D3502-0200-9-3502107-01-A-2-2-11-0-0</t>
  </si>
  <si>
    <t>D3502-0200-9-3502107-01-A-2-2-12-0-0</t>
  </si>
  <si>
    <t>D3502-0200-9-3502107-01-A-2-2-13-0-0</t>
  </si>
  <si>
    <t>D3502-0200-9-3502107-01-A-2-2-14-0-0</t>
  </si>
  <si>
    <t>D3502-0200-9-3502107-01-A-2-2-15-0-0</t>
  </si>
  <si>
    <t>D3502-0200-9-3502107-01-A-2-2-16-0-0</t>
  </si>
  <si>
    <t>D3502-0200-9-3502107-01-A-2-2-17-0-0</t>
  </si>
  <si>
    <t>D3502-0200-9-3502107-01-A-2-2-18-0-0</t>
  </si>
  <si>
    <t>D3502-0200-9-3502107-01-A-2-2-19-0-0</t>
  </si>
  <si>
    <t>D3502-0200-9-3502107-01-A-2-2-2-0-0</t>
  </si>
  <si>
    <t>D3502-0200-9-3502107-02-0-0-0-0</t>
  </si>
  <si>
    <t>D3502-0200-9-3502107-02-A-2-0-0-0-0</t>
  </si>
  <si>
    <t>D3502-0200-9-3502107-02-A-2-2-0-0-0</t>
  </si>
  <si>
    <t>D3502-0200-9-3502107-02-A-2-2-10-0-0</t>
  </si>
  <si>
    <t>D3502-0200-9-3502107-02-A-2-2-11-0-0</t>
  </si>
  <si>
    <t>D3502-0200-9-3502107-02-A-2-2-12-0-0</t>
  </si>
  <si>
    <t>D3502-0200-9-3502107-02-A-2-2-13-0-0</t>
  </si>
  <si>
    <t>D3502-0200-9-3502107-02-A-2-2-14-0-0</t>
  </si>
  <si>
    <t>D3502-0200-9-3502107-02-A-2-2-15-0-0</t>
  </si>
  <si>
    <t>D3502-0200-9-3502107-02-A-2-2-16-0-0</t>
  </si>
  <si>
    <t>D3502-0200-9-3502107-02-A-2-2-17-0-0</t>
  </si>
  <si>
    <t>D3502-0200-9-3502107-02-A-2-2-18-0-0</t>
  </si>
  <si>
    <t>D3502-0200-9-3502107-02-A-2-2-19-0-0</t>
  </si>
  <si>
    <t>D3502-0200-9-3502107-02-A-2-2-2-0-0</t>
  </si>
  <si>
    <t>D3502-0200-10-0-0-0-0</t>
  </si>
  <si>
    <t>D3502-0200-10-3502019-0-0-0-0</t>
  </si>
  <si>
    <t>D3502-0200-10-3502019-01-0-0-0-0</t>
  </si>
  <si>
    <t>D3502-0200-10-3502019-01-A-2-0-0-0-0</t>
  </si>
  <si>
    <t>D3502-0200-10-3502019-01-A-2-2-0-0-0</t>
  </si>
  <si>
    <t>D3502-0200-10-3502019-01-A-2-2-10-0-0</t>
  </si>
  <si>
    <t>D3502-0200-10-3502019-01-A-2-2-11-0-0</t>
  </si>
  <si>
    <t>D3502-0200-10-3502019-01-A-2-2-12-0-0</t>
  </si>
  <si>
    <t>D3502-0200-10-3502019-01-A-2-2-13-0-0</t>
  </si>
  <si>
    <t>D3502-0200-10-3502019-01-A-2-2-14-0-0</t>
  </si>
  <si>
    <t>D3502-0200-10-3502019-01-A-2-2-15-0-0</t>
  </si>
  <si>
    <t>D3502-0200-10-3502019-01-A-2-2-16-0-0</t>
  </si>
  <si>
    <t>D3502-0200-10-3502019-01-A-2-2-17-0-0</t>
  </si>
  <si>
    <t>D3502-0200-10-3502019-01-A-2-2-18-0-0</t>
  </si>
  <si>
    <t>D3502-0200-10-3502019-01-A-2-2-19-0-0</t>
  </si>
  <si>
    <t>D3502-0200-10-3502019-01-01-A-2-2-2-0-0</t>
  </si>
  <si>
    <t>D3502-0200-10-3502019-02-0-0-0-0</t>
  </si>
  <si>
    <t>D3502-0200-10-3502019-02-A-2-0-0-0-0</t>
  </si>
  <si>
    <t>D3502-0200-10-3502019-02-A-2-2-0-0-0</t>
  </si>
  <si>
    <t>D3502-0200-10-3502019-02-A-2-2-10-0-0</t>
  </si>
  <si>
    <t>D3502-0200-10-3502019-02-A-2-2-11-0-0</t>
  </si>
  <si>
    <t>D3502-0200-10-3502019-02-A-2-2-12-0-0</t>
  </si>
  <si>
    <t>D3502-0200-10-3502019-02-A-2-2-13-0-0</t>
  </si>
  <si>
    <t>D3502-0200-10-3502019-02-A-2-2-14-0-0</t>
  </si>
  <si>
    <t>D3502-0200-10-3502019-02-A-2-2-15-0-0</t>
  </si>
  <si>
    <t>D3502-0200-10-3502019-02-A-2-2-16-0-0</t>
  </si>
  <si>
    <t>D3502-0200-10-3502019-02-A-2-2-17-0-0</t>
  </si>
  <si>
    <t>D3502-0200-10-3502019-02-A-2-2-18-0-0</t>
  </si>
  <si>
    <t>D3502-0200-10-3502019-02-A-2-2-19-0-0</t>
  </si>
  <si>
    <t>D3502-0200-10-3502019-02-02-A-2-2-2-0-0</t>
  </si>
  <si>
    <t>D3502-0200-10-3502026-0-0-0-0</t>
  </si>
  <si>
    <t>D3502-0200-10-3502026-01-0-0-0-0</t>
  </si>
  <si>
    <t>D3502-0200-10-3502026-01-A-2-0-0-0-0</t>
  </si>
  <si>
    <t>D3502-0200-10-3502026-01-A-2-2-0-0-0</t>
  </si>
  <si>
    <t>D3502-0200-10-3502026-01-A-2-2-10-0-0</t>
  </si>
  <si>
    <t>D3502-0200-10-3502026-01-A-2-2-11-0-0</t>
  </si>
  <si>
    <t>D3502-0200-10-3502026-01-A-2-2-12-0-0</t>
  </si>
  <si>
    <t>D3502-0200-10-3502026-01-A-2-2-13-0-0</t>
  </si>
  <si>
    <t>D3502-0200-10-3502026-01-A-2-2-14-0-0</t>
  </si>
  <si>
    <t>D3502-0200-10-3502026-01-A-2-2-15-0-0</t>
  </si>
  <si>
    <t>D3502-0200-10-3502026-01-A-2-2-16-0-0</t>
  </si>
  <si>
    <t>D3502-0200-10-3502026-01-A-2-2-17-0-0</t>
  </si>
  <si>
    <t>D3502-0200-10-3502026-01-A-2-2-18-0-0</t>
  </si>
  <si>
    <t>D3502-0200-10-3502026-01-A-2-2-19-0-0</t>
  </si>
  <si>
    <t>D3502-0200-10-3502026-01-01-A-2-2-2-0-0</t>
  </si>
  <si>
    <t>D3502-0200-10-3502026-02-0-0-0-0</t>
  </si>
  <si>
    <t>D3502-0200-10-3502026-02-A-2-0-0-0-0</t>
  </si>
  <si>
    <t>D3502-0200-10-3502026-02-A-2-2-0-0-0</t>
  </si>
  <si>
    <t>D3502-0200-10-3502026-02-A-2-2-10-0-0</t>
  </si>
  <si>
    <t>D3502-0200-10-3502026-02-A-2-2-11-0-0</t>
  </si>
  <si>
    <t>D3502-0200-10-3502026-02-A-2-2-12-0-0</t>
  </si>
  <si>
    <t>D3502-0200-10-3502026-02-A-2-2-13-0-0</t>
  </si>
  <si>
    <t>D3502-0200-10-3502026-02-A-2-2-14-0-0</t>
  </si>
  <si>
    <t>D3502-0200-10-3502026-02-A-2-2-15-0-0</t>
  </si>
  <si>
    <t>D3502-0200-10-3502026-02-A-2-2-16-0-0</t>
  </si>
  <si>
    <t>D3502-0200-10-3502026-02-A-2-2-17-0-0</t>
  </si>
  <si>
    <t>D3502-0200-10-3502026-02-A-2-2-18-0-0</t>
  </si>
  <si>
    <t>D3502-0200-10-3502026-02-A-2-2-19-0-0</t>
  </si>
  <si>
    <t>D3502-0200-10-3502026-02-02-A-2-2-2-0-0</t>
  </si>
  <si>
    <t>D3502-0200-10-3502026-03-0-0-0-0</t>
  </si>
  <si>
    <t>D3502-0200-10-3502026-03-A-2-0-0-0-0</t>
  </si>
  <si>
    <t>D3502-0200-10-3502026-03-A-2-2-0-0-0</t>
  </si>
  <si>
    <t>D3502-0200-10-3502026-03-A-2-2-10-0-0</t>
  </si>
  <si>
    <t>D3502-0200-10-3502026-03-A-2-2-11-0-0</t>
  </si>
  <si>
    <t>D3502-0200-10-3502026-03-A-2-2-12-0-0</t>
  </si>
  <si>
    <t>D3502-0200-10-3502026-03-A-2-2-13-0-0</t>
  </si>
  <si>
    <t>D3502-0200-10-3502026-03-A-2-2-14-0-0</t>
  </si>
  <si>
    <t>D3502-0200-10-3502026-03-A-2-2-15-0-0</t>
  </si>
  <si>
    <t>D3502-0200-10-3502026-03-A-2-2-16-0-0</t>
  </si>
  <si>
    <t>D3502-0200-10-3502026-03-A-2-2-17-0-0</t>
  </si>
  <si>
    <t>D3502-0200-10-3502026-03-A-2-2-18-0-0</t>
  </si>
  <si>
    <t>D3502-0200-10-3502026-03-A-2-2-19-0-0</t>
  </si>
  <si>
    <t>D3502-0200-10-3502026-03-03-A-2-2-2-0-0</t>
  </si>
  <si>
    <t>D3502-0200-10-3502027-0-0-0-0</t>
  </si>
  <si>
    <t>D3502-0200-10-3502027-01-0-0-0-0</t>
  </si>
  <si>
    <t>D3502-0200-10-3502027-01-A-2-0-0-0-0</t>
  </si>
  <si>
    <t>D3502-0200-10-3502027-01-A-2-2-0-0-0</t>
  </si>
  <si>
    <t>D3502-0200-10-3502027-01-A-2-2-10-0-0</t>
  </si>
  <si>
    <t>D3502-0200-10-3502027-01-A-2-2-11-0-0</t>
  </si>
  <si>
    <t>D3502-0200-10-3502027-01-A-2-2-12-0-0</t>
  </si>
  <si>
    <t>D3502-0200-10-3502027-01-A-2-2-13-0-0</t>
  </si>
  <si>
    <t>D3502-0200-10-3502027-01-A-2-2-14-0-0</t>
  </si>
  <si>
    <t>D3502-0200-10-3502027-01-A-2-2-15-0-0</t>
  </si>
  <si>
    <t>D3502-0200-10-3502027-01-A-2-2-16-0-0</t>
  </si>
  <si>
    <t>D3502-0200-10-3502027-01-A-2-2-17-0-0</t>
  </si>
  <si>
    <t>D3502-0200-10-3502027-01-A-2-2-18-0-0</t>
  </si>
  <si>
    <t>D3502-0200-10-3502027-01-A-2-2-19-0-0</t>
  </si>
  <si>
    <t>D3502-0200-10-3502027-01-A-2-2-2-0-0</t>
  </si>
  <si>
    <t>D3502-0200-10-3502027-02-0-0-0-0</t>
  </si>
  <si>
    <t>D3502-0200-10-3502027-02-A-2-0-0-0-0</t>
  </si>
  <si>
    <t>D3502-0200-10-3502027-02-A-2-2-0-0-0</t>
  </si>
  <si>
    <t>D3502-0200-10-3502027-02-A-2-2-10-0-0</t>
  </si>
  <si>
    <t>D3502-0200-10-3502027-02-A-2-2-11-0-0</t>
  </si>
  <si>
    <t>D3502-0200-10-3502027-02-A-2-2-12-0-0</t>
  </si>
  <si>
    <t>D3502-0200-10-3502027-02-A-2-2-13-0-0</t>
  </si>
  <si>
    <t>D3502-0200-10-3502027-02-A-2-2-14-0-0</t>
  </si>
  <si>
    <t>D3502-0200-10-3502027-02-A-2-2-15-0-0</t>
  </si>
  <si>
    <t>D3502-0200-10-3502027-02-A-2-2-16-0-0</t>
  </si>
  <si>
    <t>D3502-0200-10-3502027-02-A-2-2-17-0-0</t>
  </si>
  <si>
    <t>D3502-0200-10-3502027-02-A-2-2-18-0-0</t>
  </si>
  <si>
    <t>D3502-0200-10-3502027-02-A-2-2-19-0-0</t>
  </si>
  <si>
    <t>D3502-0200-10-3502027-02-A-2-2-2-0-0</t>
  </si>
  <si>
    <t>D3502-0200-11-0-0-0-0</t>
  </si>
  <si>
    <t>D3502-0200-11-3502002-0-0-0-0</t>
  </si>
  <si>
    <t>D3502-0200-11-3502002-01-0-0-0-0</t>
  </si>
  <si>
    <t>D3502-0200-11-3502002-01-A-2-0-0-0-0</t>
  </si>
  <si>
    <t>D3502-0200-11-3502002-01-A-2-2-0-0-0</t>
  </si>
  <si>
    <t>D3502-0200-11-3502002-01-A-2-2-10-0-0</t>
  </si>
  <si>
    <t>D3502-0200-11-3502002-01-A-2-2-11-0-0</t>
  </si>
  <si>
    <t>D3502-0200-11-3502002-01-A-2-2-12-0-0</t>
  </si>
  <si>
    <t>D3502-0200-11-3502002-01-A-2-2-13-0-0</t>
  </si>
  <si>
    <t>D3502-0200-11-3502002-01-A-2-2-14-0-0</t>
  </si>
  <si>
    <t>D3502-0200-11-3502002-01-A-2-2-15-0-0</t>
  </si>
  <si>
    <t>D3502-0200-11-3502002-01-A-2-2-16-0-0</t>
  </si>
  <si>
    <t>D3502-0200-11-3502002-01-A-2-2-17-0-0</t>
  </si>
  <si>
    <t>D3502-0200-11-3502002-01-A-2-2-18-0-0</t>
  </si>
  <si>
    <t>D3502-0200-11-3502002-01-A-2-2-19-0-0</t>
  </si>
  <si>
    <t>D3502-0200-11-3502002-01-01-A-2-2-2-0-0</t>
  </si>
  <si>
    <t>D3502-0200-11-3502002-02-0-0-0-0</t>
  </si>
  <si>
    <t>D3502-0200-11-3502002-02-A-2-0-0-0-0</t>
  </si>
  <si>
    <t>D3502-0200-11-3502002-02-A-2-2-0-0-0</t>
  </si>
  <si>
    <t>D3502-0200-11-3502002-02-A-2-2-10-0-0</t>
  </si>
  <si>
    <t>D3502-0200-11-3502002-02-A-2-2-11-0-0</t>
  </si>
  <si>
    <t>D3502-0200-11-3502002-02-A-2-2-12-0-0</t>
  </si>
  <si>
    <t>D3502-0200-11-3502002-02-A-2-2-13-0-0</t>
  </si>
  <si>
    <t>D3502-0200-11-3502002-02-A-2-2-14-0-0</t>
  </si>
  <si>
    <t>D3502-0200-11-3502002-02-A-2-2-15-0-0</t>
  </si>
  <si>
    <t>D3502-0200-11-3502002-02-A-2-2-16-0-0</t>
  </si>
  <si>
    <t>D3502-0200-11-3502002-02-A-2-2-17-0-0</t>
  </si>
  <si>
    <t>D3502-0200-11-3502002-02-A-2-2-18-0-0</t>
  </si>
  <si>
    <t>D3502-0200-11-3502002-02-A-2-2-19-0-0</t>
  </si>
  <si>
    <t>D3502-0200-11-3502002-02-02-A-2-2-2-0-0</t>
  </si>
  <si>
    <t>D3502-0200-11-3502022-0-0-0-0</t>
  </si>
  <si>
    <t>D3502-0200-11-3502022-01-0-0-0-0</t>
  </si>
  <si>
    <t>D3502-0200-11-3502022-01-A-2-0-0-0-0</t>
  </si>
  <si>
    <t>D3502-0200-11-3502022-01-A-2-2-0-0-0</t>
  </si>
  <si>
    <t>D3502-0200-11-3502022-01-A-2-2-10-0-0</t>
  </si>
  <si>
    <t>D3502-0200-11-3502022-01-A-2-2-11-0-0</t>
  </si>
  <si>
    <t>D3502-0200-11-3502022-01-A-2-2-12-0-0</t>
  </si>
  <si>
    <t>D3502-0200-11-3502022-01-A-2-2-13-0-0</t>
  </si>
  <si>
    <t>D3502-0200-11-3502022-01-A-2-2-14-0-0</t>
  </si>
  <si>
    <t>D3502-0200-11-3502022-01-A-2-2-15-0-0</t>
  </si>
  <si>
    <t>D3502-0200-11-3502022-01-A-2-2-16-0-0</t>
  </si>
  <si>
    <t>D3502-0200-11-3502022-01-A-2-2-17-0-0</t>
  </si>
  <si>
    <t>D3502-0200-11-3502022-01-A-2-2-18-0-0</t>
  </si>
  <si>
    <t>D3502-0200-11-3502022-01-A-2-2-19-0-0</t>
  </si>
  <si>
    <t>D3502-0200-11-3502022-01-A-2-2-2-0-0</t>
  </si>
  <si>
    <t>D3502-0200-11-3502022-02-0-0-0-0</t>
  </si>
  <si>
    <t>D3502-0200-11-3502022-02-A-2-0-0-0-0</t>
  </si>
  <si>
    <t>D3502-0200-11-3502022-02-A-2-2-0-0-0</t>
  </si>
  <si>
    <t>D3502-0200-11-3502022-02-A-2-2-10-0-0</t>
  </si>
  <si>
    <t>D3502-0200-11-3502022-02-A-2-2-11-0-0</t>
  </si>
  <si>
    <t>D3502-0200-11-3502022-02-A-2-2-12-0-0</t>
  </si>
  <si>
    <t>D3502-0200-11-3502022-02-A-2-2-13-0-0</t>
  </si>
  <si>
    <t>D3502-0200-11-3502022-02-A-2-2-14-0-0</t>
  </si>
  <si>
    <t>D3502-0200-11-3502022-02-A-2-2-15-0-0</t>
  </si>
  <si>
    <t>D3502-0200-11-3502022-02-A-2-2-16-0-0</t>
  </si>
  <si>
    <t>D3502-0200-11-3502022-02-A-2-2-17-0-0</t>
  </si>
  <si>
    <t>D3502-0200-11-3502022-02-A-2-2-18-0-0</t>
  </si>
  <si>
    <t>D3502-0200-11-3502022-02-A-2-2-19-0-0</t>
  </si>
  <si>
    <t>D3502-0200-11-3502022-02-A-2-2-2-0-0</t>
  </si>
  <si>
    <t>D3502-0200-11-3502022-03-0-0-0-0</t>
  </si>
  <si>
    <t>D3502-0200-11-3502022-03-A-2-0-0-0-0</t>
  </si>
  <si>
    <t>D3502-0200-11-3502022-03-A-2-2-0-0-0</t>
  </si>
  <si>
    <t>D3502-0200-11-3502022-03-A-2-2-10-0-0</t>
  </si>
  <si>
    <t>D3502-0200-11-3502022-03-A-2-2-11-0-0</t>
  </si>
  <si>
    <t>D3502-0200-11-3502022-03-A-2-2-12-0-0</t>
  </si>
  <si>
    <t>D3502-0200-11-3502022-03-A-2-2-13-0-0</t>
  </si>
  <si>
    <t>D3502-0200-11-3502022-03-A-2-2-14-0-0</t>
  </si>
  <si>
    <t>D3502-0200-11-3502022-03-A-2-2-15-0-0</t>
  </si>
  <si>
    <t>D3502-0200-11-3502022-03-A-2-2-16-0-0</t>
  </si>
  <si>
    <t>D3502-0200-11-3502022-03-A-2-2-17-0-0</t>
  </si>
  <si>
    <t>D3502-0200-11-3502022-03-A-2-2-18-0-0</t>
  </si>
  <si>
    <t>D3502-0200-11-3502022-03-A-2-2-19-0-0</t>
  </si>
  <si>
    <t>D3502-0200-11-3502022-03-A-2-2-2-0-0</t>
  </si>
  <si>
    <t>D3502-0200-11-3502024-0-0-0-0</t>
  </si>
  <si>
    <t>D3502-0200-11-3502024-01-0-0-0-0</t>
  </si>
  <si>
    <t>D3502-0200-11-3502024-01-A-2-0-0-0-0</t>
  </si>
  <si>
    <t>D3502-0200-11-3502024-01-A-2-2-0-0-0</t>
  </si>
  <si>
    <t>D3502-0200-11-3502024-01-A-2-2-10-0-0</t>
  </si>
  <si>
    <t>D3502-0200-11-3502024-01-A-2-2-11-0-0</t>
  </si>
  <si>
    <t>D3502-0200-11-3502024-01-A-2-2-12-0-0</t>
  </si>
  <si>
    <t>D3502-0200-11-3502024-01-A-2-2-13-0-0</t>
  </si>
  <si>
    <t>D3502-0200-11-3502024-01-A-2-2-14-0-0</t>
  </si>
  <si>
    <t>D3502-0200-11-3502024-01-A-2-2-15-0-0</t>
  </si>
  <si>
    <t>D3502-0200-11-3502024-01-A-2-2-16-0-0</t>
  </si>
  <si>
    <t>D3502-0200-11-3502024-01-A-2-2-17-0-0</t>
  </si>
  <si>
    <t>D3502-0200-11-3502024-01-A-2-2-18-0-0</t>
  </si>
  <si>
    <t>D3502-0200-11-3502024-01-A-2-2-19-0-0</t>
  </si>
  <si>
    <t>D3502-0200-11-3502024-01-A-2-2-2-0-0</t>
  </si>
  <si>
    <t>D3502-0200-11-3502024-02-0-0-0-0</t>
  </si>
  <si>
    <t>D3502-0200-11-3502024-02-A-2-0-0-0-0</t>
  </si>
  <si>
    <t>D3502-0200-11-3502024-02-A-2-2-0-0-0</t>
  </si>
  <si>
    <t>D3502-0200-11-3502024-02-A-2-2-10-0-0</t>
  </si>
  <si>
    <t>D3502-0200-11-3502024-02-A-2-2-11-0-0</t>
  </si>
  <si>
    <t>D3502-0200-11-3502024-02-A-2-2-12-0-0</t>
  </si>
  <si>
    <t>D3502-0200-11-3502024-02-A-2-2-13-0-0</t>
  </si>
  <si>
    <t>D3502-0200-11-3502024-02-A-2-2-14-0-0</t>
  </si>
  <si>
    <t>D3502-0200-11-3502024-02-A-2-2-15-0-0</t>
  </si>
  <si>
    <t>D3502-0200-11-3502024-02-A-2-2-16-0-0</t>
  </si>
  <si>
    <t>D3502-0200-11-3502024-02-A-2-2-17-0-0</t>
  </si>
  <si>
    <t>D3502-0200-11-3502024-02-A-2-2-18-0-0</t>
  </si>
  <si>
    <t>D3502-0200-11-3502024-02-A-2-2-19-0-0</t>
  </si>
  <si>
    <t>D3502-0200-11-3502024-02-A-2-2-2-0-0</t>
  </si>
  <si>
    <t>D3502-0200-11-3502027-0-0-0-0</t>
  </si>
  <si>
    <t>D3502-0200-11-3502027-01-0-0-0-0</t>
  </si>
  <si>
    <t>D3502-0200-11-3502027-01-A-2-0-0-0-0</t>
  </si>
  <si>
    <t>D3502-0200-11-3502027-01-A-2-2-0-0-0</t>
  </si>
  <si>
    <t>D3502-0200-11-3502027-01-A-2-2-10-0-0</t>
  </si>
  <si>
    <t>D3502-0200-11-3502027-01-A-2-2-11-0-0</t>
  </si>
  <si>
    <t>D3502-0200-11-3502027-01-A-2-2-12-0-0</t>
  </si>
  <si>
    <t>D3502-0200-11-3502027-01-A-2-2-13-0-0</t>
  </si>
  <si>
    <t>D3502-0200-11-3502027-01-A-2-2-14-0-0</t>
  </si>
  <si>
    <t>D3502-0200-11-3502027-01-A-2-2-15-0-0</t>
  </si>
  <si>
    <t>D3502-0200-11-3502027-01-A-2-2-16-0-0</t>
  </si>
  <si>
    <t>D3502-0200-11-3502027-01-A-2-2-17-0-0</t>
  </si>
  <si>
    <t>D3502-0200-11-3502027-01-A-2-2-18-0-0</t>
  </si>
  <si>
    <t>D3502-0200-11-3502027-01-A-2-2-19-0-0</t>
  </si>
  <si>
    <t>D3502-0200-11-3502027-01-A-2-2-2-0-0</t>
  </si>
  <si>
    <t>D3502-0200-11-3502027-02-0-0-0-0</t>
  </si>
  <si>
    <t>D3502-0200-11-3502027-02-A-2-0-0-0-0</t>
  </si>
  <si>
    <t>D3502-0200-11-3502027-02-A-2-2-0-0-0</t>
  </si>
  <si>
    <t>D3502-0200-11-3502027-02-A-2-2-10-0-0</t>
  </si>
  <si>
    <t>D3502-0200-11-3502027-02-A-2-2-11-0-0</t>
  </si>
  <si>
    <t>D3502-0200-11-3502027-02-A-2-2-12-0-0</t>
  </si>
  <si>
    <t>D3502-0200-11-3502027-02-A-2-2-13-0-0</t>
  </si>
  <si>
    <t>D3502-0200-11-3502027-02-A-2-2-14-0-0</t>
  </si>
  <si>
    <t>D3502-0200-11-3502027-02-A-2-2-15-0-0</t>
  </si>
  <si>
    <t>D3502-0200-11-3502027-02-A-2-2-16-0-0</t>
  </si>
  <si>
    <t>D3502-0200-11-3502027-02-A-2-2-17-0-0</t>
  </si>
  <si>
    <t>D3502-0200-11-3502027-02-A-2-2-18-0-0</t>
  </si>
  <si>
    <t>D3502-0200-11-3502027-02-A-2-2-19-0-0</t>
  </si>
  <si>
    <t>D3502-0200-11-3502027-02-A-2-2-2-0-0</t>
  </si>
  <si>
    <t>D3502-0200-11-3502027-03-0-0-0-0</t>
  </si>
  <si>
    <t>D3502-0200-11-3502027-03-A-2-0-0-0-0</t>
  </si>
  <si>
    <t>D3502-0200-11-3502027-03-A-2-2-0-0-0</t>
  </si>
  <si>
    <t>D3502-0200-11-3502027-03-A-2-2-10-0-0</t>
  </si>
  <si>
    <t>D3502-0200-11-3502027-03-A-2-2-11-0-0</t>
  </si>
  <si>
    <t>D3502-0200-11-3502027-03-A-2-2-12-0-0</t>
  </si>
  <si>
    <t>D3502-0200-11-3502027-03-A-2-2-13-0-0</t>
  </si>
  <si>
    <t>D3502-0200-11-3502027-03-A-2-2-14-0-0</t>
  </si>
  <si>
    <t>D3502-0200-11-3502027-03-A-2-2-15-0-0</t>
  </si>
  <si>
    <t>D3502-0200-11-3502027-03-A-2-2-16-0-0</t>
  </si>
  <si>
    <t>D3502-0200-11-3502027-03-A-2-2-17-0-0</t>
  </si>
  <si>
    <t>D3502-0200-11-3502027-03-A-2-2-18-0-0</t>
  </si>
  <si>
    <t>D3502-0200-11-3502027-03-A-2-2-19-0-0</t>
  </si>
  <si>
    <t>D3502-0200-11-3502027-03-A-2-2-2-0-0</t>
  </si>
  <si>
    <t>D3502-0200-11-3502047-0-0-0-0</t>
  </si>
  <si>
    <t>D3502-0200-11-3502047-01-0-0-0-0</t>
  </si>
  <si>
    <t>D3502-0200-11-3502047-01-A-2-0-0-0-0</t>
  </si>
  <si>
    <t>D3502-0200-11-3502047-01-A-2-2-0-0-0</t>
  </si>
  <si>
    <t>D3502-0200-11-3502047-01-A-2-2-10-0-0</t>
  </si>
  <si>
    <t>D3502-0200-11-3502047-01-A-2-2-11-0-0</t>
  </si>
  <si>
    <t>D3502-0200-11-3502047-01-A-2-2-12-0-0</t>
  </si>
  <si>
    <t>D3502-0200-11-3502047-01-A-2-2-13-0-0</t>
  </si>
  <si>
    <t>D3502-0200-11-3502047-01-A-2-2-14-0-0</t>
  </si>
  <si>
    <t>D3502-0200-11-3502047-01-A-2-2-15-0-0</t>
  </si>
  <si>
    <t>D3502-0200-11-3502047-01-A-2-2-16-0-0</t>
  </si>
  <si>
    <t>D3502-0200-11-3502047-01-A-2-2-17-0-0</t>
  </si>
  <si>
    <t>D3502-0200-11-3502047-01-A-2-2-18-0-0</t>
  </si>
  <si>
    <t>D3502-0200-11-3502047-01-A-2-2-19-0-0</t>
  </si>
  <si>
    <t>D3502-0200-11-3502047-01-A-2-2-2-0-0</t>
  </si>
  <si>
    <t>D3502-0200-11-3502047-02-0-0-0-0</t>
  </si>
  <si>
    <t>D3502-0200-11-3502047-02-A-2-0-0-0-0</t>
  </si>
  <si>
    <t>D3502-0200-11-3502047-02-A-2-2-0-0-0</t>
  </si>
  <si>
    <t>D3502-0200-11-3502047-02-A-2-2-10-0-0</t>
  </si>
  <si>
    <t>D3502-0200-11-3502047-02-A-2-2-11-0-0</t>
  </si>
  <si>
    <t>D3502-0200-11-3502047-02-A-2-2-12-0-0</t>
  </si>
  <si>
    <t>D3502-0200-11-3502047-02-A-2-2-13-0-0</t>
  </si>
  <si>
    <t>D3502-0200-11-3502047-02-A-2-2-14-0-0</t>
  </si>
  <si>
    <t>D3502-0200-11-3502047-02-A-2-2-15-0-0</t>
  </si>
  <si>
    <t>D3502-0200-11-3502047-02-A-2-2-16-0-0</t>
  </si>
  <si>
    <t>D3502-0200-11-3502047-02-A-2-2-17-0-0</t>
  </si>
  <si>
    <t>D3502-0200-11-3502047-02-A-2-2-18-0-0</t>
  </si>
  <si>
    <t>D3502-0200-11-3502047-02-A-2-2-19-0-0</t>
  </si>
  <si>
    <t>D3502-0200-11-3502047-02-A-2-2-2-0-0</t>
  </si>
  <si>
    <t>D3502-0200-11-3502047-03-0-0-0-0</t>
  </si>
  <si>
    <t>D3502-0200-11-3502047-03-A-2-0-0-0-0</t>
  </si>
  <si>
    <t>D3502-0200-11-3502047-03-A-2-2-0-0-0</t>
  </si>
  <si>
    <t>D3502-0200-11-3502047-03-A-2-2-10-0-0</t>
  </si>
  <si>
    <t>D3502-0200-11-3502047-03-A-2-2-11-0-0</t>
  </si>
  <si>
    <t>D3502-0200-11-3502047-03-A-2-2-12-0-0</t>
  </si>
  <si>
    <t>D3502-0200-11-3502047-03-A-2-2-13-0-0</t>
  </si>
  <si>
    <t>D3502-0200-11-3502047-03-A-2-2-14-0-0</t>
  </si>
  <si>
    <t>D3502-0200-11-3502047-03-A-2-2-15-0-0</t>
  </si>
  <si>
    <t>D3502-0200-11-3502047-03-A-2-2-16-0-0</t>
  </si>
  <si>
    <t>D3502-0200-11-3502047-03-A-2-2-17-0-0</t>
  </si>
  <si>
    <t>D3502-0200-11-3502047-03-A-2-2-18-0-0</t>
  </si>
  <si>
    <t>D3502-0200-11-3502047-03-A-2-2-19-0-0</t>
  </si>
  <si>
    <t>D3502-0200-11-3502047-03-A-2-2-2-0-0</t>
  </si>
  <si>
    <t>D3599-0-0-0-0</t>
  </si>
  <si>
    <t>D3599-0200-4-0-0-0-0</t>
  </si>
  <si>
    <t>D3599-0200-4-3599064-0-0-0-0</t>
  </si>
  <si>
    <t>D3599-0200-4-3599064-01-0-0-0-0</t>
  </si>
  <si>
    <t>D3599-0200-4-3599064-01-A-2-0-0-0-0</t>
  </si>
  <si>
    <t>D3599-0200-4-3599064-01-A-2-2-0-0-0</t>
  </si>
  <si>
    <t>D3599-0200-4-3599064-01-A-2-2-10-0-0</t>
  </si>
  <si>
    <t>D3599-0200-4-3599064-01-A-2-2-11-0-0</t>
  </si>
  <si>
    <t>D3599-0200-4-3599064-01-A-2-2-12-0-0</t>
  </si>
  <si>
    <t>D3599-0200-4-3599064-01-A-2-2-13-0-0</t>
  </si>
  <si>
    <t>D3599-0200-4-3599064-01-A-2-2-14-0-0</t>
  </si>
  <si>
    <t>D3599-0200-4-3599064-01-A-2-2-15-0-0</t>
  </si>
  <si>
    <t>D3599-0200-4-3599064-01-A-2-2-16-0-0</t>
  </si>
  <si>
    <t>D3599-0200-4-3599064-01-A-2-2-17-0-0</t>
  </si>
  <si>
    <t>D3599-0200-4-3599064-01-A-2-2-18-0-0</t>
  </si>
  <si>
    <t>D3599-0200-4-3599064-01-A-2-2-19-0-0</t>
  </si>
  <si>
    <t>D3599-0200-4-3599064-01-A-2-2-2-0-0</t>
  </si>
  <si>
    <t>D3599-0200-4-3599064-02-0-0-0-0</t>
  </si>
  <si>
    <t>D3599-0200-4-3599064-02-A-2-0-0-0-0</t>
  </si>
  <si>
    <t>D3599-0200-4-3599064-02-A-2-2-0-0-0</t>
  </si>
  <si>
    <t>D3599-0200-4-3599064-02-A-2-2-10-0-0</t>
  </si>
  <si>
    <t>D3599-0200-4-3599064-02-A-2-2-11-0-0</t>
  </si>
  <si>
    <t>D3599-0200-4-3599064-02-A-2-2-12-0-0</t>
  </si>
  <si>
    <t>D3599-0200-4-3599064-02-A-2-2-13-0-0</t>
  </si>
  <si>
    <t>D3599-0200-4-3599064-02-A-2-2-14-0-0</t>
  </si>
  <si>
    <t>D3599-0200-4-3599064-02-A-2-2-15-0-0</t>
  </si>
  <si>
    <t>D3599-0200-4-3599064-02-A-2-2-16-0-0</t>
  </si>
  <si>
    <t>D3599-0200-4-3599064-02-A-2-2-17-0-0</t>
  </si>
  <si>
    <t>D3599-0200-4-3599064-02-A-2-2-18-0-0</t>
  </si>
  <si>
    <t>D3599-0200-4-3599064-02-A-2-2-19-0-0</t>
  </si>
  <si>
    <t>D3599-0200-4-3599064-02-A-2-2-2-0-0</t>
  </si>
  <si>
    <t>D3599-0200-4-3599067-0-0-0-0</t>
  </si>
  <si>
    <t>D3599-0200-4-3599067-01-0-0-0-0</t>
  </si>
  <si>
    <t>D3599-0200-4-3599067-01-A-2-0-0-0-0</t>
  </si>
  <si>
    <t>D3599-0200-4-3599067-01-A-2-2-0-0-0</t>
  </si>
  <si>
    <t>D3599-0200-4-3599067-01-A-2-2-10-0-0</t>
  </si>
  <si>
    <t>D3599-0200-4-3599067-01-A-2-2-11-0-0</t>
  </si>
  <si>
    <t>D3599-0200-4-3599067-01-A-2-2-12-0-0</t>
  </si>
  <si>
    <t>D3599-0200-4-3599067-01-A-2-2-13-0-0</t>
  </si>
  <si>
    <t>D3599-0200-4-3599067-01-A-2-2-14-0-0</t>
  </si>
  <si>
    <t>D3599-0200-4-3599067-01-A-2-2-15-0-0</t>
  </si>
  <si>
    <t>D3599-0200-4-3599067-01-A-2-2-16-0-0</t>
  </si>
  <si>
    <t>D3599-0200-4-3599067-01-A-2-2-17-0-0</t>
  </si>
  <si>
    <t>D3599-0200-4-3599067-01-A-2-2-18-0-0</t>
  </si>
  <si>
    <t>D3599-0200-4-3599067-01-A-2-2-19-0-0</t>
  </si>
  <si>
    <t>D3599-0200-4-3599067-01-A-2-2-2-0-0</t>
  </si>
  <si>
    <t>D3599-0200-4-3599067-02-0-0-0-0</t>
  </si>
  <si>
    <t>D3599-0200-4-3599067-02-A-2-0-0-0-0</t>
  </si>
  <si>
    <t>D3599-0200-4-3599067-02-A-2-2-0-0-0</t>
  </si>
  <si>
    <t>D3599-0200-4-3599067-02-A-2-2-10-0-0</t>
  </si>
  <si>
    <t>D3599-0200-4-3599067-02-A-2-2-11-0-0</t>
  </si>
  <si>
    <t>D3599-0200-4-3599067-02-A-2-2-12-0-0</t>
  </si>
  <si>
    <t>D3599-0200-4-3599067-02-A-2-2-13-0-0</t>
  </si>
  <si>
    <t>D3599-0200-4-3599067-02-A-2-2-14-0-0</t>
  </si>
  <si>
    <t>D3599-0200-4-3599067-02-A-2-2-15-0-0</t>
  </si>
  <si>
    <t>D3599-0200-4-3599067-02-A-2-2-16-0-0</t>
  </si>
  <si>
    <t>D3599-0200-4-3599067-02-A-2-2-17-0-0</t>
  </si>
  <si>
    <t>D3599-0200-4-3599067-02-A-2-2-18-0-0</t>
  </si>
  <si>
    <t>D3599-0200-4-3599067-02-A-2-2-19-0-0</t>
  </si>
  <si>
    <t>D3599-0200-4-3599067-02-A-2-2-2-0-0</t>
  </si>
  <si>
    <t>D3599-0200-4-3599067-03-0-0-0-0</t>
  </si>
  <si>
    <t>D3599-0200-4-3599067-03-A-2-0-0-0-0</t>
  </si>
  <si>
    <t>D3599-0200-4-3599067-03-A-2-2-0-0-0</t>
  </si>
  <si>
    <t>D3599-0200-4-3599067-03-A-2-2-10-0-0</t>
  </si>
  <si>
    <t>D3599-0200-4-3599067-03-A-2-2-11-0-0</t>
  </si>
  <si>
    <t>D3599-0200-4-3599067-03-A-2-2-12-0-0</t>
  </si>
  <si>
    <t>D3599-0200-4-3599067-03-A-2-2-13-0-0</t>
  </si>
  <si>
    <t>D3599-0200-4-3599067-03-A-2-2-14-0-0</t>
  </si>
  <si>
    <t>D3599-0200-4-3599067-03-A-2-2-15-0-0</t>
  </si>
  <si>
    <t>D3599-0200-4-3599067-03-A-2-2-16-0-0</t>
  </si>
  <si>
    <t>D3599-0200-4-3599067-03-A-2-2-17-0-0</t>
  </si>
  <si>
    <t>D3599-0200-4-3599067-03-A-2-2-18-0-0</t>
  </si>
  <si>
    <t>D3599-0200-4-3599067-03-A-2-2-19-0-0</t>
  </si>
  <si>
    <t>D3599-0200-4-3599067-03-A-2-2-2-0-0</t>
  </si>
  <si>
    <t>D3599-0200-4-3599068-0-0-0-0</t>
  </si>
  <si>
    <t>D3599-0200-4-3599068-01-0-0-0-0</t>
  </si>
  <si>
    <t>D3599-0200-4-3599068-01-A-2-0-0-0-0</t>
  </si>
  <si>
    <t>D3599-0200-4-3599068-01-A-2-2-0-0-0</t>
  </si>
  <si>
    <t>D3599-0200-4-3599068-01-A-2-2-10-0-0</t>
  </si>
  <si>
    <t>D3599-0200-4-3599068-01-A-2-2-11-0-0</t>
  </si>
  <si>
    <t>D3599-0200-4-3599068-01-A-2-2-12-0-0</t>
  </si>
  <si>
    <t>D3599-0200-4-3599068-01-A-2-2-13-0-0</t>
  </si>
  <si>
    <t>D3599-0200-4-3599068-01-A-2-2-14-0-0</t>
  </si>
  <si>
    <t>D3599-0200-4-3599068-01-A-2-2-15-0-0</t>
  </si>
  <si>
    <t>D3599-0200-4-3599068-01-A-2-2-16-0-0</t>
  </si>
  <si>
    <t>D3599-0200-4-3599068-01-A-2-2-17-0-0</t>
  </si>
  <si>
    <t>D3599-0200-4-3599068-01-A-2-2-18-0-0</t>
  </si>
  <si>
    <t>D3599-0200-4-3599068-01-A-2-2-19-0-0</t>
  </si>
  <si>
    <t>D3599-0200-4-3599068-01-A-2-2-2-0-0</t>
  </si>
  <si>
    <t>D3599-0200-4-3599068-02-0-0-0-0</t>
  </si>
  <si>
    <t>D3599-0200-4-3599068-02-A-2-0-0-0-0</t>
  </si>
  <si>
    <t>D3599-0200-4-3599068-02-A-2-2-0-0-0</t>
  </si>
  <si>
    <t>D3599-0200-4-3599068-02-A-2-2-10-0-0</t>
  </si>
  <si>
    <t>D3599-0200-4-3599068-02-A-2-2-11-0-0</t>
  </si>
  <si>
    <t>D3599-0200-4-3599068-02-A-2-2-12-0-0</t>
  </si>
  <si>
    <t>D3599-0200-4-3599068-02-A-2-2-13-0-0</t>
  </si>
  <si>
    <t>D3599-0200-4-3599068-02-A-2-2-14-0-0</t>
  </si>
  <si>
    <t>D3599-0200-4-3599068-02-A-2-2-15-0-0</t>
  </si>
  <si>
    <t>D3599-0200-4-3599068-02-A-2-2-16-0-0</t>
  </si>
  <si>
    <t>D3599-0200-4-3599068-02-A-2-2-17-0-0</t>
  </si>
  <si>
    <t>D3599-0200-4-3599068-02-A-2-2-18-0-0</t>
  </si>
  <si>
    <t>D3599-0200-4-3599068-02-A-2-2-19-0-0</t>
  </si>
  <si>
    <t>D3599-0200-4-3599068-02-A-2-2-2-0-0</t>
  </si>
  <si>
    <t>D3599-0200-4-3599072-0-0-0-0</t>
  </si>
  <si>
    <t>D3599-0200-4-3599072-01-0-0-0-0</t>
  </si>
  <si>
    <t>D3599-0200-4-3599072-01-A-2-0-0-0-0</t>
  </si>
  <si>
    <t>D3599-0200-4-3599072-01-A-2-2-0-0-0</t>
  </si>
  <si>
    <t>D3599-0200-4-3599072-01-A-2-2-10-0-0</t>
  </si>
  <si>
    <t>D3599-0200-4-3599072-01-A-2-2-11-0-0</t>
  </si>
  <si>
    <t>D3599-0200-4-3599072-01-A-2-2-12-0-0</t>
  </si>
  <si>
    <t>D3599-0200-4-3599072-01-A-2-2-13-0-0</t>
  </si>
  <si>
    <t>D3599-0200-4-3599072-01-A-2-2-14-0-0</t>
  </si>
  <si>
    <t>D3599-0200-4-3599072-01-A-2-2-15-0-0</t>
  </si>
  <si>
    <t>D3599-0200-4-3599072-01-A-2-2-16-0-0</t>
  </si>
  <si>
    <t>D3599-0200-4-3599072-01-A-2-2-17-0-0</t>
  </si>
  <si>
    <t>D3599-0200-4-3599072-01-A-2-2-18-0-0</t>
  </si>
  <si>
    <t>D3599-0200-4-3599072-01-A-2-2-19-0-0</t>
  </si>
  <si>
    <t>D3599-0200-4-3599072-01-A-2-2-2-0-0</t>
  </si>
  <si>
    <t>D3599-0200-4-3599072-02-0-0-0-0</t>
  </si>
  <si>
    <t>D3599-0200-4-3599072-02-A-2-0-0-0-0</t>
  </si>
  <si>
    <t>D3599-0200-4-3599072-02-A-2-2-0-0-0</t>
  </si>
  <si>
    <t>D3599-0200-4-3599072-02-A-2-2-10-0-0</t>
  </si>
  <si>
    <t>D3599-0200-4-3599072-02-A-2-2-11-0-0</t>
  </si>
  <si>
    <t>D3599-0200-4-3599072-02-A-2-2-12-0-0</t>
  </si>
  <si>
    <t>D3599-0200-4-3599072-02-A-2-2-13-0-0</t>
  </si>
  <si>
    <t>D3599-0200-4-3599072-02-A-2-2-14-0-0</t>
  </si>
  <si>
    <t>D3599-0200-4-3599072-02-A-2-2-15-0-0</t>
  </si>
  <si>
    <t>D3599-0200-4-3599072-02-A-2-2-16-0-0</t>
  </si>
  <si>
    <t>D3599-0200-4-3599072-02-A-2-2-17-0-0</t>
  </si>
  <si>
    <t>D3599-0200-4-3599072-02-A-2-2-18-0-0</t>
  </si>
  <si>
    <t>D3599-0200-4-3599072-02-A-2-2-19-0-0</t>
  </si>
  <si>
    <t>D3599-0200-4-3599072-02-A-2-2-2-0-0</t>
  </si>
  <si>
    <t>D3599-0200-4-3599921-0-0-0-0</t>
  </si>
  <si>
    <t>D3599-0200-4-3599921-01-0-0-0-0</t>
  </si>
  <si>
    <t>D3599-0200-4-3599921-01-A-2-0-0-0-0</t>
  </si>
  <si>
    <t>D3599-0200-4-3599921-01-A-2-2-0-0-0</t>
  </si>
  <si>
    <t>D3599-0200-4-3599921-01-A-2-2-10-0-0</t>
  </si>
  <si>
    <t>D3599-0200-4-3599921-01-A-2-2-11-0-0</t>
  </si>
  <si>
    <t>D3599-0200-4-3599921-01-A-2-2-12-0-0</t>
  </si>
  <si>
    <t>D3599-0200-4-3599921-01-A-2-2-13-0-0</t>
  </si>
  <si>
    <t>D3599-0200-4-3599921-01-A-2-2-14-0-0</t>
  </si>
  <si>
    <t>D3599-0200-4-3599921-01-A-2-2-15-0-0</t>
  </si>
  <si>
    <t>D3599-0200-4-3599921-01-A-2-2-16-0-0</t>
  </si>
  <si>
    <t>D3599-0200-4-3599921-01-A-2-2-17-0-0</t>
  </si>
  <si>
    <t>D3599-0200-4-3599921-01-A-2-2-18-0-0</t>
  </si>
  <si>
    <t>D3599-0200-4-3599921-01-A-2-2-19-0-0</t>
  </si>
  <si>
    <t>D3599-0200-4-3599921-01-A-2-2-2-0-0</t>
  </si>
  <si>
    <t>D3599-0200-4-3599921-02-0-0-0-0</t>
  </si>
  <si>
    <t>D3599-0200-4-3599921-02-A-2-0-0-0-0</t>
  </si>
  <si>
    <t>D3599-0200-4-3599921-02-A-2-2-0-0-0</t>
  </si>
  <si>
    <t>D3599-0200-4-3599921-02-A-2-2-10-0-0</t>
  </si>
  <si>
    <t>D3599-0200-4-3599921-02-A-2-2-11-0-0</t>
  </si>
  <si>
    <t>D3599-0200-4-3599921-02-A-2-2-12-0-0</t>
  </si>
  <si>
    <t>D3599-0200-4-3599921-02-A-2-2-13-0-0</t>
  </si>
  <si>
    <t>D3599-0200-4-3599921-02-A-2-2-14-0-0</t>
  </si>
  <si>
    <t>D3599-0200-4-3599921-02-A-2-2-15-0-0</t>
  </si>
  <si>
    <t>D3599-0200-4-3599921-02-A-2-2-16-0-0</t>
  </si>
  <si>
    <t>D3599-0200-4-3599921-02-A-2-2-17-0-0</t>
  </si>
  <si>
    <t>D3599-0200-4-3599921-02-A-2-2-18-0-0</t>
  </si>
  <si>
    <t>D3599-0200-4-3599921-02-A-2-2-19-0-0</t>
  </si>
  <si>
    <t>D3599-0200-4-3599921-02-A-2-2-2-0-0</t>
  </si>
  <si>
    <t>D3599-0200-4-3599921-03-0-0-0-0</t>
  </si>
  <si>
    <t>D3599-0200-4-3599921-03-A-2-0-0-0-0</t>
  </si>
  <si>
    <t>D3599-0200-4-3599921-03-A-2-2-0-0-0</t>
  </si>
  <si>
    <t>D3599-0200-4-3599921-03-A-2-2-10-0-0</t>
  </si>
  <si>
    <t>D3599-0200-4-3599921-03-A-2-2-11-0-0</t>
  </si>
  <si>
    <t>D3599-0200-4-3599921-03-A-2-2-12-0-0</t>
  </si>
  <si>
    <t>D3599-0200-4-3599921-03-A-2-2-13-0-0</t>
  </si>
  <si>
    <t>D3599-0200-4-3599921-03-A-2-2-14-0-0</t>
  </si>
  <si>
    <t>D3599-0200-4-3599921-03-A-2-2-15-0-0</t>
  </si>
  <si>
    <t>D3599-0200-4-3599921-03-A-2-2-16-0-0</t>
  </si>
  <si>
    <t>D3599-0200-4-3599921-03-A-2-2-17-0-0</t>
  </si>
  <si>
    <t>D3599-0200-4-3599921-03-A-2-2-18-0-0</t>
  </si>
  <si>
    <t>D3599-0200-4-3599921-03-A-2-2-19-0-0</t>
  </si>
  <si>
    <t>D3599-0200-4-3599921-03-A-2-2-2-0-0</t>
  </si>
  <si>
    <t>D3599-0200-4-3599923-0-0-0-0</t>
  </si>
  <si>
    <t>D3599-0200-4-3599923-01-0-0-0-0</t>
  </si>
  <si>
    <t>D3599-0200-4-3599923-01-A-2-0-0-0-0</t>
  </si>
  <si>
    <t>D3599-0200-4-3599923-01-A-2-2-0-0-0</t>
  </si>
  <si>
    <t>D3599-0200-4-3599923-01-A-2-2-10-0-0</t>
  </si>
  <si>
    <t>D3599-0200-4-3599923-01-A-2-2-11-0-0</t>
  </si>
  <si>
    <t>D3599-0200-4-3599923-01-A-2-2-12-0-0</t>
  </si>
  <si>
    <t>D3599-0200-4-3599923-01-A-2-2-13-0-0</t>
  </si>
  <si>
    <t>D3599-0200-4-3599923-01-A-2-2-14-0-0</t>
  </si>
  <si>
    <t>D3599-0200-4-3599923-01-A-2-2-15-0-0</t>
  </si>
  <si>
    <t>D3599-0200-4-3599923-01-A-2-2-16-0-0</t>
  </si>
  <si>
    <t>D3599-0200-4-3599923-01-A-2-2-17-0-0</t>
  </si>
  <si>
    <t>D3599-0200-4-3599923-01-A-2-2-18-0-0</t>
  </si>
  <si>
    <t>D3599-0200-4-3599923-01-A-2-2-19-0-0</t>
  </si>
  <si>
    <t>D3599-0200-4-3599923-01-A-2-2-2-0-0</t>
  </si>
  <si>
    <t>D3599-0200-4-3599923-02-0-0-0-0</t>
  </si>
  <si>
    <t>D3599-0200-4-3599923-02-A-2-0-0-0-0</t>
  </si>
  <si>
    <t>D3599-0200-4-3599923-02-A-2-2-0-0-0</t>
  </si>
  <si>
    <t>D3599-0200-4-3599923-02-A-2-2-10-0-0</t>
  </si>
  <si>
    <t>D3599-0200-4-3599923-02-A-2-2-11-0-0</t>
  </si>
  <si>
    <t>D3599-0200-4-3599923-02-A-2-2-12-0-0</t>
  </si>
  <si>
    <t>D3599-0200-4-3599923-02-A-2-2-13-0-0</t>
  </si>
  <si>
    <t>D3599-0200-4-3599923-02-A-2-2-14-0-0</t>
  </si>
  <si>
    <t>D3599-0200-4-3599923-02-A-2-2-15-0-0</t>
  </si>
  <si>
    <t>D3599-0200-4-3599923-02-A-2-2-16-0-0</t>
  </si>
  <si>
    <t>D3599-0200-4-3599923-02-A-2-2-17-0-0</t>
  </si>
  <si>
    <t>D3599-0200-4-3599923-02-A-2-2-18-0-0</t>
  </si>
  <si>
    <t>D3599-0200-4-3599923-02-A-2-2-19-0-0</t>
  </si>
  <si>
    <t>D3599-0200-4-3599923-02-A-2-2-2-0-0</t>
  </si>
  <si>
    <t>D3599-0200-4-3599923-03-0-0-0-0</t>
  </si>
  <si>
    <t>D3599-0200-4-3599923-03-A-2-0-0-0-0</t>
  </si>
  <si>
    <t>D3599-0200-4-3599923-03-A-2-2-0-0-0</t>
  </si>
  <si>
    <t>D3599-0200-4-3599923-03-A-2-2-10-0-0</t>
  </si>
  <si>
    <t>D3599-0200-4-3599923-03-A-2-2-11-0-0</t>
  </si>
  <si>
    <t>D3599-0200-4-3599923-03-A-2-2-12-0-0</t>
  </si>
  <si>
    <t>D3599-0200-4-3599923-03-A-2-2-13-0-0</t>
  </si>
  <si>
    <t>D3599-0200-4-3599923-03-A-2-2-14-0-0</t>
  </si>
  <si>
    <t>D3599-0200-4-3599923-03-A-2-2-15-0-0</t>
  </si>
  <si>
    <t>D3599-0200-4-3599923-03-A-2-2-16-0-0</t>
  </si>
  <si>
    <t>D3599-0200-4-3599923-03-A-2-2-17-0-0</t>
  </si>
  <si>
    <t>D3599-0200-4-3599923-03-A-2-2-18-0-0</t>
  </si>
  <si>
    <t>D3599-0200-4-3599923-03-A-2-2-19-0-0</t>
  </si>
  <si>
    <t>D3599-0200-4-3599923-03-A-2-2-2-0-0</t>
  </si>
  <si>
    <t>D3599-0200-5-0-0-0-0</t>
  </si>
  <si>
    <t>D3599-0200-5-3599014-0-0-0-0</t>
  </si>
  <si>
    <t>D3599-0200-5-3599014-01-0-0-0-0</t>
  </si>
  <si>
    <t>D3599-0200-5-3599014-01-A-2-0-0-0-0</t>
  </si>
  <si>
    <t>D3599-0200-5-3599014-01-A-2-2-0-0-0</t>
  </si>
  <si>
    <t>D3599-0200-5-3599014-01-A-2-2-10-0-0</t>
  </si>
  <si>
    <t>D3599-0200-5-3599014-01-A-2-2-11-0-0</t>
  </si>
  <si>
    <t>D3599-0200-5-3599014-01-A-2-2-12-0-0</t>
  </si>
  <si>
    <t>D3599-0200-5-3599014-01-A-2-2-13-0-0</t>
  </si>
  <si>
    <t>D3599-0200-5-3599014-01-A-2-2-14-0-0</t>
  </si>
  <si>
    <t>D3599-0200-5-3599014-01-A-2-2-15-0-0</t>
  </si>
  <si>
    <t>D3599-0200-5-3599014-01-A-2-2-16-0-0</t>
  </si>
  <si>
    <t>D3599-0200-5-3599014-01-A-2-2-17-0-0</t>
  </si>
  <si>
    <t>D3599-0200-5-3599014-01-A-2-2-18-0-0</t>
  </si>
  <si>
    <t>D3599-0200-5-3599014-01-A-2-2-19-0-0</t>
  </si>
  <si>
    <t>D3599-0200-5-3599014-01-A-2-2-2-0-0</t>
  </si>
  <si>
    <t>D3599-0200-5-3599014-02-0-0-0-0</t>
  </si>
  <si>
    <t>D3599-0200-5-3599014-02-A-2-0-0-0-0</t>
  </si>
  <si>
    <t>D3599-0200-5-3599014-02-A-2-2-0-0-0</t>
  </si>
  <si>
    <t>D3599-0200-5-3599014-02-A-2-2-10-0-0</t>
  </si>
  <si>
    <t>D3599-0200-5-3599014-02-A-2-2-11-0-0</t>
  </si>
  <si>
    <t>D3599-0200-5-3599014-02-A-2-2-12-0-0</t>
  </si>
  <si>
    <t>D3599-0200-5-3599014-02-A-2-2-13-0-0</t>
  </si>
  <si>
    <t>D3599-0200-5-3599014-02-A-2-2-14-0-0</t>
  </si>
  <si>
    <t>D3599-0200-5-3599014-02-A-2-2-15-0-0</t>
  </si>
  <si>
    <t>D3599-0200-5-3599014-02-A-2-2-16-0-0</t>
  </si>
  <si>
    <t>D3599-0200-5-3599014-02-A-2-2-17-0-0</t>
  </si>
  <si>
    <t>D3599-0200-5-3599014-02-A-2-2-18-0-0</t>
  </si>
  <si>
    <t>D3599-0200-5-3599014-02-A-2-2-19-0-0</t>
  </si>
  <si>
    <t>D3599-0200-5-3599014-02-A-2-2-2-0-0</t>
  </si>
  <si>
    <t>D3599-0200-5-3599014-03-0-0-0-0</t>
  </si>
  <si>
    <t>D3599-0200-5-3599014-03-A-2-0-0-0-0</t>
  </si>
  <si>
    <t>D3599-0200-5-3599014-03-A-2-2-0-0-0</t>
  </si>
  <si>
    <t>D3599-0200-5-3599014-03-A-2-2-10-0-0</t>
  </si>
  <si>
    <t>D3599-0200-5-3599014-03-A-2-2-11-0-0</t>
  </si>
  <si>
    <t>D3599-0200-5-3599014-03-A-2-2-12-0-0</t>
  </si>
  <si>
    <t>D3599-0200-5-3599014-03-A-2-2-13-0-0</t>
  </si>
  <si>
    <t>D3599-0200-5-3599014-03-A-2-2-14-0-0</t>
  </si>
  <si>
    <t>D3599-0200-5-3599014-03-A-2-2-15-0-0</t>
  </si>
  <si>
    <t>D3599-0200-5-3599014-03-A-2-2-16-0-0</t>
  </si>
  <si>
    <t>D3599-0200-5-3599014-03-A-2-2-17-0-0</t>
  </si>
  <si>
    <t>D3599-0200-5-3599014-03-A-2-2-18-0-0</t>
  </si>
  <si>
    <t>D3599-0200-5-3599014-03-A-2-2-19-0-0</t>
  </si>
  <si>
    <t>D3599-0200-5-3599014-03-A-2-2-2-0-0</t>
  </si>
  <si>
    <t>D 800-0</t>
  </si>
  <si>
    <t>D800-0-21-</t>
  </si>
  <si>
    <t>D800-0-21-A-2-0-0-0-0</t>
  </si>
  <si>
    <t>D800-0-21-A-2-2-0-0-0</t>
  </si>
  <si>
    <t>D800-0-21-A-2-2-10-0-0</t>
  </si>
  <si>
    <t>D800-0-21-A-2-2-11-0-0</t>
  </si>
  <si>
    <t>D800-0-21-A-2-2-12-0-0</t>
  </si>
  <si>
    <t>D800-0-21-A-2-2-13-0-0</t>
  </si>
  <si>
    <t>D800-0-21-A-2-2-14-0-0</t>
  </si>
  <si>
    <t>D800-0-21-A-2-2-15-0-0</t>
  </si>
  <si>
    <t>D800-0-21-A-2-2-16-0-0</t>
  </si>
  <si>
    <t>D800-0-21-A-2-2-17-0-0</t>
  </si>
  <si>
    <t>D800-0-21-A-2-2-18-0-0</t>
  </si>
  <si>
    <t>D800-0-21-A-2-2-19-0-0</t>
  </si>
  <si>
    <t>D800-0-21-A-2-2-2-0-0</t>
  </si>
  <si>
    <t>D800-0-22-</t>
  </si>
  <si>
    <t>D800-0-22-A-2-0-0-0-0</t>
  </si>
  <si>
    <t>D800-0-22-A-2-2-0-0-0</t>
  </si>
  <si>
    <t>D800-0-22-A-2-2-10-0-0</t>
  </si>
  <si>
    <t>D800-0-22-A-2-2-11-0-0</t>
  </si>
  <si>
    <t>D800-0-22-A-2-2-12-0-0</t>
  </si>
  <si>
    <t>D800-0-22-A-2-2-13-0-0</t>
  </si>
  <si>
    <t>D800-0-22-A-2-2-14-0-0</t>
  </si>
  <si>
    <t>D800-0-22-A-2-2-15-0-0</t>
  </si>
  <si>
    <t>D800-0-22-A-2-2-16-0-0</t>
  </si>
  <si>
    <t>D800-0-22-A-2-2-17-0-0</t>
  </si>
  <si>
    <t>D800-0-22-A-2-2-18-0-0</t>
  </si>
  <si>
    <t>D800-0-22-A-2-2-19-0-0</t>
  </si>
  <si>
    <t>D800-0-22-A-2-2-2-0-0</t>
  </si>
  <si>
    <t>D800-0-23-</t>
  </si>
  <si>
    <t>D800-0-23-A-2-0-0-0-0</t>
  </si>
  <si>
    <t>D800-0-23-A-2-2-0-0-0</t>
  </si>
  <si>
    <t>D800-0-23-A-2-2-10-0-0</t>
  </si>
  <si>
    <t>D800-0-23-A-2-2-11-0-0</t>
  </si>
  <si>
    <t>D800-0-23-A-2-2-12-0-0</t>
  </si>
  <si>
    <t>D800-0-23-A-2-2-13-0-0</t>
  </si>
  <si>
    <t>D800-0-23-A-2-2-14-0-0</t>
  </si>
  <si>
    <t>D800-0-23-A-2-2-15-0-0</t>
  </si>
  <si>
    <t>D800-0-23-A-2-2-16-0-0</t>
  </si>
  <si>
    <t>D800-0-23-A-2-2-17-0-0</t>
  </si>
  <si>
    <t>D800-0-23-A-2-2-18-0-0</t>
  </si>
  <si>
    <t>D800-0-23-A-2-2-19-0-0</t>
  </si>
  <si>
    <t>D800-0-23-A-2-2-2-0-0</t>
  </si>
  <si>
    <t>D800-0-25-</t>
  </si>
  <si>
    <t>D800-0-25-A-2-0-0-0-0</t>
  </si>
  <si>
    <t>D800-0-25-A-2-2-0-0-0</t>
  </si>
  <si>
    <t>D800-0-25-A-2-2-10-0-0</t>
  </si>
  <si>
    <t>D800-0-25-A-2-2-11-0-0</t>
  </si>
  <si>
    <t>D800-0-25-A-2-2-12-0-0</t>
  </si>
  <si>
    <t>D800-0-25-A-2-2-13-0-0</t>
  </si>
  <si>
    <t>D800-0-25-A-2-2-14-0-0</t>
  </si>
  <si>
    <t>D800-0-25-A-2-2-15-0-0</t>
  </si>
  <si>
    <t>D800-0-25-A-2-2-16-0-0</t>
  </si>
  <si>
    <t>D800-0-25-A-2-2-17-0-0</t>
  </si>
  <si>
    <t>D800-0-25-A-2-2-18-0-0</t>
  </si>
  <si>
    <t>D800-0-25-A-2-2-19-0-0</t>
  </si>
  <si>
    <t>D800-0-25-A-2-2-2-0-0</t>
  </si>
  <si>
    <t>D800-0-26-</t>
  </si>
  <si>
    <t>D800-0-26-A-2-0-0-0-0</t>
  </si>
  <si>
    <t>D800-0-26-A-2-2-0-0-0</t>
  </si>
  <si>
    <t>D800-0-26-A-2-2-10-0-0</t>
  </si>
  <si>
    <t>D800-0-26-A-2-2-11-0-0</t>
  </si>
  <si>
    <t>D800-0-26-A-2-2-12-0-0</t>
  </si>
  <si>
    <t>D800-0-26-A-2-2-13-0-0</t>
  </si>
  <si>
    <t>D800-0-26-A-2-2-14-0-0</t>
  </si>
  <si>
    <t>D800-0-26-A-2-2-15-0-0</t>
  </si>
  <si>
    <t>D800-0-26-A-2-2-16-0-0</t>
  </si>
  <si>
    <t>D800-0-26-A-2-2-17-0-0</t>
  </si>
  <si>
    <t>D800-0-26-A-2-2-18-0-0</t>
  </si>
  <si>
    <t>D800-0-26-A-2-2-19-0-0</t>
  </si>
  <si>
    <t>D800-0-26-A-2-2-2-0-0</t>
  </si>
  <si>
    <t>D800-0-27-</t>
  </si>
  <si>
    <t>D800-0-27-A-2-0-0-0-0</t>
  </si>
  <si>
    <t>D800-0-27-A-2-2-0-0-0</t>
  </si>
  <si>
    <t>D800-0-27-A-2-2-10-0-0</t>
  </si>
  <si>
    <t>D800-0-27-A-2-2-11-0-0</t>
  </si>
  <si>
    <t>D800-0-27-A-2-2-12-0-0</t>
  </si>
  <si>
    <t>D800-0-27-A-2-2-13-0-0</t>
  </si>
  <si>
    <t>D800-0-27-A-2-2-14-0-0</t>
  </si>
  <si>
    <t>D800-0-27-A-2-2-15-0-0</t>
  </si>
  <si>
    <t>D800-0-27-A-2-2-16-0-0</t>
  </si>
  <si>
    <t>D800-0-27-A-2-2-17-0-0</t>
  </si>
  <si>
    <t>D800-0-27-A-2-2-18-0-0</t>
  </si>
  <si>
    <t>D800-0-27-A-2-2-19-0-0</t>
  </si>
  <si>
    <t>D800-0-27-A-2-2-2-0-0</t>
  </si>
  <si>
    <t>D800-0-29-</t>
  </si>
  <si>
    <t>D800-0-29-A-2-0-0-0-0</t>
  </si>
  <si>
    <t>D800-0-29-A-2-2-0-0-0</t>
  </si>
  <si>
    <t>D800-0-29-A-2-2-10-0-0</t>
  </si>
  <si>
    <t>D800-0-29-A-2-2-11-0-0</t>
  </si>
  <si>
    <t>D800-0-29-A-2-2-12-0-0</t>
  </si>
  <si>
    <t>D800-0-29-A-2-2-13-0-0</t>
  </si>
  <si>
    <t>D800-0-29-A-2-2-14-0-0</t>
  </si>
  <si>
    <t>D800-0-29-A-2-2-15-0-0</t>
  </si>
  <si>
    <t>D800-0-29-A-2-2-16-0-0</t>
  </si>
  <si>
    <t>D800-0-29-A-2-2-17-0-0</t>
  </si>
  <si>
    <t>D800-0-29-A-2-2-18-0-0</t>
  </si>
  <si>
    <t>D800-0-29-A-2-2-19-0-0</t>
  </si>
  <si>
    <t>D800-0-29-A-2-2-2-0-0</t>
  </si>
  <si>
    <t>D800-0-30-</t>
  </si>
  <si>
    <t>D800-0-30-A-2-0-0-0-0</t>
  </si>
  <si>
    <t>D800-0-30-A-2-2-0-0-0</t>
  </si>
  <si>
    <t>D800-0-30-A-2-2-10-0-0</t>
  </si>
  <si>
    <t>D800-0-30-A-2-2-11-0-0</t>
  </si>
  <si>
    <t>D800-0-30-A-2-2-12-0-0</t>
  </si>
  <si>
    <t>D800-0-30-A-2-2-13-0-0</t>
  </si>
  <si>
    <t>D800-0-30-A-2-2-14-0-0</t>
  </si>
  <si>
    <t>D800-0-30-A-2-2-15-0-0</t>
  </si>
  <si>
    <t>D800-0-30-A-2-2-16-0-0</t>
  </si>
  <si>
    <t>D800-0-30-A-2-2-17-0-0</t>
  </si>
  <si>
    <t>D800-0-30-A-2-2-18-0-0</t>
  </si>
  <si>
    <t>D800-0-30-A-2-2-19-0-0</t>
  </si>
  <si>
    <t>D800-0-30-A-2-2-2-0-0</t>
  </si>
  <si>
    <t>D800-0-32-</t>
  </si>
  <si>
    <t>D800-0-32-A-2-0-0-0-0</t>
  </si>
  <si>
    <t>D800-0-32-A-2-2-0-0-0</t>
  </si>
  <si>
    <t>D800-0-32-A-2-2-10-0-0</t>
  </si>
  <si>
    <t>D800-0-32-A-2-2-11-0-0</t>
  </si>
  <si>
    <t>D800-0-32-A-2-2-12-0-0</t>
  </si>
  <si>
    <t>D800-0-32-A-2-2-13-0-0</t>
  </si>
  <si>
    <t>D800-0-32-A-2-2-14-0-0</t>
  </si>
  <si>
    <t>D800-0-32-A-2-2-15-0-0</t>
  </si>
  <si>
    <t>D800-0-32-A-2-2-16-0-0</t>
  </si>
  <si>
    <t>D800-0-32-A-2-2-17-0-0</t>
  </si>
  <si>
    <t>D800-0-32-A-2-2-18-0-0</t>
  </si>
  <si>
    <t>D800-0-32-A-2-2-19-0-0</t>
  </si>
  <si>
    <t>D800-0-32-A-2-2-2-0-0</t>
  </si>
  <si>
    <t>D800-0-33-</t>
  </si>
  <si>
    <t>D800-0-33-A-2-0-0-0-0</t>
  </si>
  <si>
    <t>D800-0-33-A-2-2-0-0-0</t>
  </si>
  <si>
    <t>D800-0-33-A-2-2-10-0-0</t>
  </si>
  <si>
    <t>D800-0-33-A-2-2-11-0-0</t>
  </si>
  <si>
    <t>D800-0-33-A-2-2-12-0-0</t>
  </si>
  <si>
    <t>D800-0-33-A-2-2-13-0-0</t>
  </si>
  <si>
    <t>D800-0-33-A-2-2-14-0-0</t>
  </si>
  <si>
    <t>D800-0-33-A-2-2-15-0-0</t>
  </si>
  <si>
    <t>D800-0-33-A-2-2-16-0-0</t>
  </si>
  <si>
    <t>D800-0-33-A-2-2-17-0-0</t>
  </si>
  <si>
    <t>D800-0-33-A-2-2-18-0-0</t>
  </si>
  <si>
    <t>D800-0-33-A-2-2-19-0-0</t>
  </si>
  <si>
    <t>D800-0-33-A-2-2-2-0-0</t>
  </si>
  <si>
    <t>D800-0-34-</t>
  </si>
  <si>
    <t>D800-0-34-A-2-0-0-0-0</t>
  </si>
  <si>
    <t>D800-0-34-A-2-2-0-0-0</t>
  </si>
  <si>
    <t>D800-0-34-A-2-2-10-0-0</t>
  </si>
  <si>
    <t>D800-0-34-A-2-2-11-0-0</t>
  </si>
  <si>
    <t>D800-0-34-A-2-2-12-0-0</t>
  </si>
  <si>
    <t>D800-0-34-A-2-2-13-0-0</t>
  </si>
  <si>
    <t>D800-0-34-A-2-2-14-0-0</t>
  </si>
  <si>
    <t>D800-0-34-A-2-2-15-0-0</t>
  </si>
  <si>
    <t>D800-0-34-A-2-2-16-0-0</t>
  </si>
  <si>
    <t>D800-0-34-A-2-2-17-0-0</t>
  </si>
  <si>
    <t>D800-0-34-A-2-2-18-0-0</t>
  </si>
  <si>
    <t>D800-0-34-A-2-2-19-0-0</t>
  </si>
  <si>
    <t>D800-0-34-A-2-2-2-0-0</t>
  </si>
  <si>
    <t>D800-0-35-</t>
  </si>
  <si>
    <t>D800-0-35-A-2-0-0-0-0</t>
  </si>
  <si>
    <t>D800-0-35-A-2-2-0-0-0</t>
  </si>
  <si>
    <t>D800-0-35-A-2-2-10-0-0</t>
  </si>
  <si>
    <t>D800-0-35-A-2-2-11-0-0</t>
  </si>
  <si>
    <t>D800-0-35-A-2-2-12-0-0</t>
  </si>
  <si>
    <t>D800-0-35-A-2-2-13-0-0</t>
  </si>
  <si>
    <t>D800-0-35-A-2-2-14-0-0</t>
  </si>
  <si>
    <t>D800-0-35-A-2-2-15-0-0</t>
  </si>
  <si>
    <t>D800-0-35-A-2-2-16-0-0</t>
  </si>
  <si>
    <t>D800-0-35-A-2-2-17-0-0</t>
  </si>
  <si>
    <t>D800-0-35-A-2-2-18-0-0</t>
  </si>
  <si>
    <t>D800-0-35-A-2-2-19-0-0</t>
  </si>
  <si>
    <t>D800-0-35-A-2-2-2-0-0</t>
  </si>
  <si>
    <t>D800-0-36-</t>
  </si>
  <si>
    <t>D800-0-36-A-2-0-0-0-0</t>
  </si>
  <si>
    <t>D800-0-36-A-2-2-0-0-0</t>
  </si>
  <si>
    <t>D800-0-36-A-2-2-10-0-0</t>
  </si>
  <si>
    <t>D800-0-36-A-2-2-11-0-0</t>
  </si>
  <si>
    <t>D800-0-36-A-2-2-12-0-0</t>
  </si>
  <si>
    <t>D800-0-36-A-2-2-13-0-0</t>
  </si>
  <si>
    <t>D800-0-36-A-2-2-14-0-0</t>
  </si>
  <si>
    <t>D800-0-36-A-2-2-15-0-0</t>
  </si>
  <si>
    <t>D800-0-36-A-2-2-16-0-0</t>
  </si>
  <si>
    <t>D800-0-36-A-2-2-17-0-0</t>
  </si>
  <si>
    <t>D800-0-36-A-2-2-18-0-0</t>
  </si>
  <si>
    <t>D800-0-36-A-2-2-19-0-0</t>
  </si>
  <si>
    <t>D800-0-36-A-2-2-2-0-0</t>
  </si>
  <si>
    <t>D0 0 0 0 0</t>
  </si>
  <si>
    <t>D3502 0 0 0 0</t>
  </si>
  <si>
    <t>D3502 0200 7 0 0 0 0</t>
  </si>
  <si>
    <t>D3502 0200 7 3502024 0 0 0 0</t>
  </si>
  <si>
    <t>D3502 0200 7 3502024 01 0 0 0 0</t>
  </si>
  <si>
    <t>D3502 0200 7 3502024 01 A 2 0 0 0 0</t>
  </si>
  <si>
    <t>D3502 0200 7 3502024 01 A 2 2 0 0 0</t>
  </si>
  <si>
    <t>D3502 0200 7 3502024 01 A 2 2 10 0 0</t>
  </si>
  <si>
    <t>D3502 0200 7 3502024 01 A 2 2 11 0 0</t>
  </si>
  <si>
    <t>D3502 0200 7 3502024 01 A 2 2 12 0 0</t>
  </si>
  <si>
    <t>D3502 0200 7 3502024 01 A 2 2 13 0 0</t>
  </si>
  <si>
    <t>D3502 0200 7 3502024 01 A 2 2 14 0 0</t>
  </si>
  <si>
    <t>D3502 0200 7 3502024 01 A 2 2 15 0 0</t>
  </si>
  <si>
    <t>D3502 0200 7 3502024 01 A 2 2 16 0 0</t>
  </si>
  <si>
    <t>D3502 0200 7 3502024 01 A 2 2 17 0 0</t>
  </si>
  <si>
    <t>D3502 0200 7 3502024 01 A 2 2 18 0 0</t>
  </si>
  <si>
    <t>D3502 0200 7 3502024 01 A 2 2 19 0 0</t>
  </si>
  <si>
    <t>D3502 0200 7 3502024 01 A 2 2 2 0 0</t>
  </si>
  <si>
    <t>D3502 0200 7 3502024 02 0 0 0 0</t>
  </si>
  <si>
    <t>D3502 0200 7 3502024 02 A 2 0 0 0 0</t>
  </si>
  <si>
    <t>D3502 0200 7 3502024 02 A 2 2 0 0 0</t>
  </si>
  <si>
    <t>D3502 0200 7 3502024 02 A 2 2 10 0 0</t>
  </si>
  <si>
    <t>D3502 0200 7 3502024 02 A 2 2 11 0 0</t>
  </si>
  <si>
    <t>D3502 0200 7 3502024 02 A 2 2 12 0 0</t>
  </si>
  <si>
    <t>D3502 0200 7 3502024 02 A 2 2 13 0 0</t>
  </si>
  <si>
    <t>D3502 0200 7 3502024 02 A 2 2 14 0 0</t>
  </si>
  <si>
    <t>D3502 0200 7 3502024 02 A 2 2 15 0 0</t>
  </si>
  <si>
    <t>D3502 0200 7 3502024 02 A 2 2 16 0 0</t>
  </si>
  <si>
    <t>D3502 0200 7 3502024 02 A 2 2 17 0 0</t>
  </si>
  <si>
    <t>D3502 0200 7 3502024 02 A 2 2 18 0 0</t>
  </si>
  <si>
    <t>D3502 0200 7 3502024 02 A 2 2 19 0 0</t>
  </si>
  <si>
    <t>D3502 0200 7 3502024 02 A 2 2 2 0 0</t>
  </si>
  <si>
    <t>D3502 0200 7 3502024 03 0 0 0 0</t>
  </si>
  <si>
    <t>D3502 0200 7 3502024 03 A 2 0 0 0 0</t>
  </si>
  <si>
    <t>D3502 0200 7 3502024 03 A 2 2 0 0 0</t>
  </si>
  <si>
    <t>D3502 0200 7 3502024 03 A 2 2 10 0 0</t>
  </si>
  <si>
    <t>D3502 0200 7 3502024 03 A 2 2 11 0 0</t>
  </si>
  <si>
    <t>D3502 0200 7 3502024 03 A 2 2 12 0 0</t>
  </si>
  <si>
    <t>D3502 0200 7 3502024 03 A 2 2 13 0 0</t>
  </si>
  <si>
    <t>D3502 0200 7 3502024 03 A 2 2 14 0 0</t>
  </si>
  <si>
    <t>D3502 0200 7 3502024 03 A 2 2 15 0 0</t>
  </si>
  <si>
    <t>D3502 0200 7 3502024 03 A 2 2 16 0 0</t>
  </si>
  <si>
    <t>D3502 0200 7 3502024 03 A 2 2 17 0 0</t>
  </si>
  <si>
    <t>D3502 0200 7 3502024 03 A 2 2 18 0 0</t>
  </si>
  <si>
    <t>D3502 0200 7 3502024 03 A 2 2 19 0 0</t>
  </si>
  <si>
    <t>D3502 0200 7 3502024 03 A 2 2 2 0 0</t>
  </si>
  <si>
    <t>D3502 0200 7 3502024 04 0 0 0 0</t>
  </si>
  <si>
    <t>D3502 0200 7 3502024 04 A 2 0 0 0 0</t>
  </si>
  <si>
    <t>D3502 0200 7 3502024 04 A 2 2 0 0 0</t>
  </si>
  <si>
    <t>D3502 0200 7 3502024 04 A 2 2 10 0 0</t>
  </si>
  <si>
    <t>D3502 0200 7 3502024 04 A 2 2 11 0 0</t>
  </si>
  <si>
    <t>D3502 0200 7 3502024 04 A 2 2 12 0 0</t>
  </si>
  <si>
    <t>D3502 0200 7 3502024 04 A 2 2 13 0 0</t>
  </si>
  <si>
    <t>D3502 0200 7 3502024 04 A 2 2 14 0 0</t>
  </si>
  <si>
    <t>D3502 0200 7 3502024 04 A 2 2 15 0 0</t>
  </si>
  <si>
    <t>D3502 0200 7 3502024 04 A 2 2 16 0 0</t>
  </si>
  <si>
    <t>D3502 0200 7 3502024 04 A 2 2 17 0 0</t>
  </si>
  <si>
    <t>D3502 0200 7 3502024 04 A 2 2 18 0 0</t>
  </si>
  <si>
    <t>D3502 0200 7 3502024 04 A 2 2 19 0 0</t>
  </si>
  <si>
    <t>D3502 0200 7 3502024 04 A 2 2 2 0 0</t>
  </si>
  <si>
    <t>D3502 0200 7 3502024 05 0 0 0 0</t>
  </si>
  <si>
    <t>D3502 0200 7 3502024 05 A 2 0 0 0 0</t>
  </si>
  <si>
    <t>D3502 0200 7 3502024 05 A 2 2 0 0 0</t>
  </si>
  <si>
    <t>D3502 0200 7 3502024 05 A 2 2 10 0 0</t>
  </si>
  <si>
    <t>D3502 0200 7 3502024 05 A 2 2 11 0 0</t>
  </si>
  <si>
    <t>D3502 0200 7 3502024 05 A 2 2 12 0 0</t>
  </si>
  <si>
    <t>D3502 0200 7 3502024 05 A 2 2 13 0 0</t>
  </si>
  <si>
    <t>D3502 0200 7 3502024 05 A 2 2 14 0 0</t>
  </si>
  <si>
    <t>D3502 0200 7 3502024 05 A 2 2 15 0 0</t>
  </si>
  <si>
    <t>D3502 0200 7 3502024 05 A 2 2 16 0 0</t>
  </si>
  <si>
    <t>D3502 0200 7 3502024 05 A 2 2 17 0 0</t>
  </si>
  <si>
    <t>D3502 0200 7 3502024 05 A 2 2 18 0 0</t>
  </si>
  <si>
    <t>D3502 0200 7 3502024 05 A 2 2 19 0 0</t>
  </si>
  <si>
    <t>D3502 0200 7 3502024 05 A 2 2 2 0 0</t>
  </si>
  <si>
    <t>D3502 0200 7 3502024 06 0 0 0 0</t>
  </si>
  <si>
    <t>D3502 0200 7 3502024 06 A 2 0 0 0 0</t>
  </si>
  <si>
    <t>D3502 0200 7 3502024 06 A 2 2 0 0 0</t>
  </si>
  <si>
    <t>D3502 0200 7 3502024 06 A 2 2 10 0 0</t>
  </si>
  <si>
    <t>D3502 0200 7 3502024 06 A 2 2 11 0 0</t>
  </si>
  <si>
    <t>D3502 0200 7 3502024 06 A 2 2 12 0 0</t>
  </si>
  <si>
    <t>D3502 0200 7 3502024 06 A 2 2 13 0 0</t>
  </si>
  <si>
    <t>D3502 0200 7 3502024 06 A 2 2 14 0 0</t>
  </si>
  <si>
    <t>D3502 0200 7 3502024 06 A 2 2 15 0 0</t>
  </si>
  <si>
    <t>D3502 0200 7 3502024 06 A 2 2 16 0 0</t>
  </si>
  <si>
    <t>D3502 0200 7 3502024 06 A 2 2 17 0 0</t>
  </si>
  <si>
    <t>D3502 0200 7 3502024 06 A 2 2 18 0 0</t>
  </si>
  <si>
    <t>D3502 0200 7 3502024 06 A 2 2 19 0 0</t>
  </si>
  <si>
    <t>D3502 0200 7 3502024 06 A 2 2 2 0 0</t>
  </si>
  <si>
    <t>D3502 0200 7 3502024 07 0 0 0 0</t>
  </si>
  <si>
    <t>D3502 0200 7 3502024 07 A 2 0 0 0 0</t>
  </si>
  <si>
    <t>D3502 0200 7 3502024 07 A 2 2 0 0 0</t>
  </si>
  <si>
    <t>D3502 0200 7 3502024 07 A 2 2 10 0 0</t>
  </si>
  <si>
    <t>D3502 0200 7 3502024 07 A 2 2 11 0 0</t>
  </si>
  <si>
    <t>D3502 0200 7 3502024 07 A 2 2 12 0 0</t>
  </si>
  <si>
    <t>D3502 0200 7 3502024 07 A 2 2 13 0 0</t>
  </si>
  <si>
    <t>D3502 0200 7 3502024 07 A 2 2 14 0 0</t>
  </si>
  <si>
    <t>D3502 0200 7 3502024 07 A 2 2 15 0 0</t>
  </si>
  <si>
    <t>D3502 0200 7 3502024 07 A 2 2 16 0 0</t>
  </si>
  <si>
    <t>D3502 0200 7 3502024 07 A 2 2 17 0 0</t>
  </si>
  <si>
    <t>D3502 0200 7 3502024 07 A 2 2 18 0 0</t>
  </si>
  <si>
    <t>D3502 0200 7 3502024 07 A 2 2 19 0 0</t>
  </si>
  <si>
    <t>D3502 0200 7 3502024 07 A 2 2 2 0 0</t>
  </si>
  <si>
    <t>D3502 0200 7 3502024 08 0 0 0 0</t>
  </si>
  <si>
    <t>D3502 0200 7 3502024 08 A 2 0 0 0 0</t>
  </si>
  <si>
    <t>D3502 0200 7 3502024 08 A 2 2 0 0 0</t>
  </si>
  <si>
    <t>D3502 0200 7 3502024 08 A 2 2 10 0 0</t>
  </si>
  <si>
    <t>D3502 0200 7 3502024 08 A 2 2 11 0 0</t>
  </si>
  <si>
    <t>D3502 0200 7 3502024 08 A 2 2 12 0 0</t>
  </si>
  <si>
    <t>D3502 0200 7 3502024 08 A 2 2 13 0 0</t>
  </si>
  <si>
    <t>D3502 0200 7 3502024 08 A 2 2 14 0 0</t>
  </si>
  <si>
    <t>D3502 0200 7 3502024 08 A 2 2 15 0 0</t>
  </si>
  <si>
    <t>D3502 0200 7 3502024 08 A 2 2 16 0 0</t>
  </si>
  <si>
    <t>D3502 0200 7 3502024 08 A 2 2 17 0 0</t>
  </si>
  <si>
    <t>D3502 0200 7 3502024 08 A 2 2 18 0 0</t>
  </si>
  <si>
    <t>D3502 0200 7 3502024 08 A 2 2 19 0 0</t>
  </si>
  <si>
    <t>D3502 0200 7 3502024 08 A 2 2 2 0 0</t>
  </si>
  <si>
    <t>D3502 0200 7 3502024 09 0 0 0 0</t>
  </si>
  <si>
    <t>D3502 0200 7 3502024 09 A 2 0 0 0 0</t>
  </si>
  <si>
    <t>D3502 0200 7 3502024 09 A 2 2 0 0 0</t>
  </si>
  <si>
    <t>D3502 0200 7 3502024 09 A 2 2 10 0 0</t>
  </si>
  <si>
    <t>D3502 0200 7 3502024 09 A 2 2 11 0 0</t>
  </si>
  <si>
    <t>D3502 0200 7 3502024 09 A 2 2 12 0 0</t>
  </si>
  <si>
    <t>D3502 0200 7 3502024 09 A 2 2 13 0 0</t>
  </si>
  <si>
    <t>D3502 0200 7 3502024 09 A 2 2 14 0 0</t>
  </si>
  <si>
    <t>D3502 0200 7 3502024 09 A 2 2 15 0 0</t>
  </si>
  <si>
    <t>D3502 0200 7 3502024 09 A 2 2 16 0 0</t>
  </si>
  <si>
    <t>D3502 0200 7 3502024 09 A 2 2 17 0 0</t>
  </si>
  <si>
    <t>D3502 0200 7 3502024 09 A 2 2 18 0 0</t>
  </si>
  <si>
    <t>D3502 0200 7 3502024 09 A 2 2 19 0 0</t>
  </si>
  <si>
    <t>D3502 0200 7 3502024 09 A 2 2 2 0 0</t>
  </si>
  <si>
    <t>D3502 0200 7 3502024 10 0 0 0 0</t>
  </si>
  <si>
    <t>D3502 0200 7 3502024 10 A 2 0 0 0 0</t>
  </si>
  <si>
    <t>D3502 0200 7 3502024 10 A 2 2 0 0 0</t>
  </si>
  <si>
    <t>D3502 0200 7 3502024 10 A 2 2 10 0 0</t>
  </si>
  <si>
    <t>D3502 0200 7 3502024 10 A 2 2 11 0 0</t>
  </si>
  <si>
    <t>D3502 0200 7 3502024 10 A 2 2 12 0 0</t>
  </si>
  <si>
    <t>D3502 0200 7 3502024 10 A 2 2 13 0 0</t>
  </si>
  <si>
    <t>D3502 0200 7 3502024 10 A 2 2 14 0 0</t>
  </si>
  <si>
    <t>D3502 0200 7 3502024 10 A 2 2 15 0 0</t>
  </si>
  <si>
    <t>D3502 0200 7 3502024 10 A 2 2 16 0 0</t>
  </si>
  <si>
    <t>D3502 0200 7 3502024 10 A 2 2 17 0 0</t>
  </si>
  <si>
    <t>D3502 0200 7 3502024 10 A 2 2 18 0 0</t>
  </si>
  <si>
    <t>D3502 0200 7 3502024 10 A 2 2 19 0 0</t>
  </si>
  <si>
    <t>D3502 0200 7 3502024 10 A 2 2 2 0 0</t>
  </si>
  <si>
    <t>D3502 0200 7 3502024 11 0 0 0 0</t>
  </si>
  <si>
    <t>D3502 0200 7 3502024 11 11 A 2 0 0 0 0</t>
  </si>
  <si>
    <t>D3502 0200 7 3502024 11 A 2 2 0 0 0</t>
  </si>
  <si>
    <t>D3502 0200 7 3502024 11 A 2 2 10 0 0</t>
  </si>
  <si>
    <t>D3502 0200 7 3502024 11 A 2 2 11 0 0</t>
  </si>
  <si>
    <t>D3502 0200 7 3502024 11 A 2 2 12 0 0</t>
  </si>
  <si>
    <t>D3502 0200 7 3502024 11 A 2 2 13 0 0</t>
  </si>
  <si>
    <t>D3502 0200 7 3502024 11 A 2 2 14 0 0</t>
  </si>
  <si>
    <t>D3502 0200 7 3502024 11 A 2 2 15 0 0</t>
  </si>
  <si>
    <t>D3502 0200 7 3502024 11 A 2 2 16 0 0</t>
  </si>
  <si>
    <t>D3502 0200 7 3502024 11 A 2 2 17 0 0</t>
  </si>
  <si>
    <t>D3502 0200 7 3502024 11 A 2 2 18 0 0</t>
  </si>
  <si>
    <t>D3502 0200 7 3502024 11 A 2 2 19 0 0</t>
  </si>
  <si>
    <t>D3502 0200 7 3502024 11 A 2 2 2 0 0</t>
  </si>
  <si>
    <t>D3502 0200 7 3502027 0 0 0 0</t>
  </si>
  <si>
    <t>D3502 0200 7 3502027 01 0 0 0 0</t>
  </si>
  <si>
    <t>D3502 0200 7 3502027 01 A 2 2 0 0 0</t>
  </si>
  <si>
    <t>D3502 0200 7 3502027 01 A 2 2 10 0 0</t>
  </si>
  <si>
    <t>D3502 0200 7 3502027 01 A 2 2 11 0 0</t>
  </si>
  <si>
    <t>D3502 0200 7 3502027 01 A 2 2 12 0 0</t>
  </si>
  <si>
    <t>D3502 0200 7 3502027 01 A 2 2 13 0 0</t>
  </si>
  <si>
    <t>D3502 0200 7 3502027 01 A 2 2 14 0 0</t>
  </si>
  <si>
    <t>D3502 0200 7 3502027 01 A 2 2 15 0 0</t>
  </si>
  <si>
    <t>D3502 0200 7 3502027 01 A 2 2 16 0 0</t>
  </si>
  <si>
    <t>D3502 0200 7 3502027 01 A 2 2 17 0 0</t>
  </si>
  <si>
    <t>D3502 0200 7 3502027 01 A 2 2 18 0 0</t>
  </si>
  <si>
    <t>D3502 0200 7 3502027 01 A 2 2 19 0 0</t>
  </si>
  <si>
    <t>D3502 0200 7 3502027 01 A 2 2 2 0 0</t>
  </si>
  <si>
    <t>D3502 0200 7 3502027 02 0 0 0 0</t>
  </si>
  <si>
    <t>D3502 0200 7 3502027 02 02 A 2 0 0 0 0</t>
  </si>
  <si>
    <t>D3502 0200 7 3502027 02 A 2 2 0 0 0</t>
  </si>
  <si>
    <t>D3502 0200 7 3502027 02 A 2 2 10 0 0</t>
  </si>
  <si>
    <t>D3502 0200 7 3502027 02 A 2 2 11 0 0</t>
  </si>
  <si>
    <t>D3502 0200 7 3502027 02 A 2 2 12 0 0</t>
  </si>
  <si>
    <t>D3502 0200 7 3502027 02 A 2 2 13 0 0</t>
  </si>
  <si>
    <t>D3502 0200 7 3502027 02 A 2 2 14 0 0</t>
  </si>
  <si>
    <t>D3502 0200 7 3502027 02 A 2 2 15 0 0</t>
  </si>
  <si>
    <t>D3502 0200 7 3502027 02 A 2 2 16 0 0</t>
  </si>
  <si>
    <t>D3502 0200 7 3502027 02 A 2 2 17 0 0</t>
  </si>
  <si>
    <t>D3502 0200 7 3502027 02 A 2 2 18 0 0</t>
  </si>
  <si>
    <t>D3502 0200 7 3502027 02 A 2 2 19 0 0</t>
  </si>
  <si>
    <t>D3502 0200 7 3502027 02 A 2 2 2 0 0</t>
  </si>
  <si>
    <t>D3502 0200 7 3502027 03 0 0 0 0</t>
  </si>
  <si>
    <t>D3502 0200 7 3502027 03 A 2 2 0 0 0</t>
  </si>
  <si>
    <t>D3502 0200 7 3502027 03 A 2 2 10 0 0</t>
  </si>
  <si>
    <t>D3502 0200 7 3502027 03 A 2 2 11 0 0</t>
  </si>
  <si>
    <t>D3502 0200 7 3502027 03 A 2 2 12 0 0</t>
  </si>
  <si>
    <t>D3502 0200 7 3502027 03 A 2 2 13 0 0</t>
  </si>
  <si>
    <t>D3502 0200 7 3502027 03 A 2 2 14 0 0</t>
  </si>
  <si>
    <t>D3502 0200 7 3502027 03 A 2 2 15 0 0</t>
  </si>
  <si>
    <t>D3502 0200 7 3502027 03 A 2 2 16 0 0</t>
  </si>
  <si>
    <t>D3502 0200 7 3502027 03 A 2 2 17 0 0</t>
  </si>
  <si>
    <t>D3502 0200 7 3502027 03 A 2 2 18 0 0</t>
  </si>
  <si>
    <t>D3502 0200 7 3502027 03 A 2 2 19 0 0</t>
  </si>
  <si>
    <t>D3502 0200 7 3502027 03 A 2 2 2 0 0</t>
  </si>
  <si>
    <t>D3502 0200 7 3502105 0 0 0 0</t>
  </si>
  <si>
    <t>D3502 0200 7 3502105 01 0 0 0 0</t>
  </si>
  <si>
    <t>D3502 0200 7 3502105 01 01 A 2 0 0 0 0</t>
  </si>
  <si>
    <t>D3502 0200 7 3502105 01 A 2 2 0 0 0</t>
  </si>
  <si>
    <t>D3502 0200 7 3502105 01 A 2 2 10 0 0</t>
  </si>
  <si>
    <t>D3502 0200 7 3502105 01 A 2 2 11 0 0</t>
  </si>
  <si>
    <t>D3502 0200 7 3502105 01 A 2 2 12 0 0</t>
  </si>
  <si>
    <t>D3502 0200 7 3502105 01 A 2 2 13 0 0</t>
  </si>
  <si>
    <t>D3502 0200 7 3502105 01 A 2 2 14 0 0</t>
  </si>
  <si>
    <t>D3502 0200 7 3502105 01 A 2 2 15 0 0</t>
  </si>
  <si>
    <t>D3502 0200 7 3502105 01 A 2 2 16 0 0</t>
  </si>
  <si>
    <t>D3502 0200 7 3502105 01 A 2 2 17 0 0</t>
  </si>
  <si>
    <t>D3502 0200 7 3502105 01 A 2 2 18 0 0</t>
  </si>
  <si>
    <t>D3502 0200 7 3502105 01 A 2 2 19 0 0</t>
  </si>
  <si>
    <t>D3502 0200 7 3502105 01 A 2 2 2 0 0</t>
  </si>
  <si>
    <t>D3502 0200 7 3502105 02 0 0 0 0</t>
  </si>
  <si>
    <t>D3502 0200 7 3502105 02 A 2 2 0 0 0</t>
  </si>
  <si>
    <t>D3502 0200 7 3502105 02 A 2 2 10 0 0</t>
  </si>
  <si>
    <t>D3502 0200 7 3502105 02 A 2 2 11 0 0</t>
  </si>
  <si>
    <t>D3502 0200 7 3502105 02 A 2 2 12 0 0</t>
  </si>
  <si>
    <t>D3502 0200 7 3502105 02 A 2 2 13 0 0</t>
  </si>
  <si>
    <t>D3502 0200 7 3502105 02 A 2 2 14 0 0</t>
  </si>
  <si>
    <t>D3502 0200 7 3502105 02 A 2 2 15 0 0</t>
  </si>
  <si>
    <t>D3502 0200 7 3502105 02 A 2 2 16 0 0</t>
  </si>
  <si>
    <t>D3502 0200 7 3502105 02 A 2 2 17 0 0</t>
  </si>
  <si>
    <t>D3502 0200 7 3502105 02 A 2 2 18 0 0</t>
  </si>
  <si>
    <t>D3502 0200 7 3502105 02 A 2 2 19 0 0</t>
  </si>
  <si>
    <t>D3502 0200 7 3502105 02 A 2 2 2 0 0</t>
  </si>
  <si>
    <t>D3502 0200 7 3502105 03 0 0 0 0</t>
  </si>
  <si>
    <t>D3502 0200 7 3502105 03 03 A 2 0 0 0 0</t>
  </si>
  <si>
    <t>D3502 0200 7 3502105 03 A 2 2 0 0 0</t>
  </si>
  <si>
    <t>D3502 0200 7 3502105 03 A 2 2 10 0 0</t>
  </si>
  <si>
    <t>D3502 0200 7 3502105 03 A 2 2 11 0 0</t>
  </si>
  <si>
    <t>D3502 0200 7 3502105 03 A 2 2 12 0 0</t>
  </si>
  <si>
    <t>D3502 0200 7 3502105 03 A 2 2 13 0 0</t>
  </si>
  <si>
    <t>D3502 0200 7 3502105 03 A 2 2 14 0 0</t>
  </si>
  <si>
    <t>D3502 0200 7 3502105 03 A 2 2 15 0 0</t>
  </si>
  <si>
    <t>D3502 0200 7 3502105 03 A 2 2 16 0 0</t>
  </si>
  <si>
    <t>D3502 0200 7 3502105 03 A 2 2 17 0 0</t>
  </si>
  <si>
    <t>D3502 0200 7 3502105 03 A 2 2 18 0 0</t>
  </si>
  <si>
    <t>D3502 0200 7 3502105 03 A 2 2 19 0 0</t>
  </si>
  <si>
    <t>D3502 0200 7 3502105 03 A 2 2 2 0 0</t>
  </si>
  <si>
    <t>D3502 0200 8 0 0 0 0</t>
  </si>
  <si>
    <t>D3502 0200 8 3502027 0 0 0 0</t>
  </si>
  <si>
    <t>D3502 0200 8 3502027 01 0 0 0 0</t>
  </si>
  <si>
    <t>D3502 0200 8 3502027 01 A 2 0 0 0 0</t>
  </si>
  <si>
    <t>D3502 0200 8 3502027 01 A 2 2 0 0 0</t>
  </si>
  <si>
    <t>D3502 0200 8 3502027 01 A 2 2 10 0 0</t>
  </si>
  <si>
    <t>D3502 0200 8 3502027 01 A 2 2 11 0 0</t>
  </si>
  <si>
    <t>D3502 0200 8 3502027 01 A 2 2 12 0 0</t>
  </si>
  <si>
    <t>D3502 0200 8 3502027 01 A 2 2 13 0 0</t>
  </si>
  <si>
    <t>D3502 0200 8 3502027 01 A 2 2 14 0 0</t>
  </si>
  <si>
    <t>D3502 0200 8 3502027 01 A 2 2 15 0 0</t>
  </si>
  <si>
    <t>D3502 0200 8 3502027 01 A 2 2 16 0 0</t>
  </si>
  <si>
    <t>D3502 0200 8 3502027 01 A 2 2 17 0 0</t>
  </si>
  <si>
    <t>D3502 0200 8 3502027 01 A 2 2 18 0 0</t>
  </si>
  <si>
    <t>D3502 0200 8 3502027 01 A 2 2 19 0 0</t>
  </si>
  <si>
    <t>D3502 0200 8 3502027 01 A 2 2 2 0 0</t>
  </si>
  <si>
    <t>D3502 0200 8 3502027 02 0 0 0 0</t>
  </si>
  <si>
    <t>D3502 0200 8 3502027 02 A 2 0 0 0 0</t>
  </si>
  <si>
    <t>D3502 0200 8 3502027 02 A 2 2 0 0 0</t>
  </si>
  <si>
    <t>D3502 0200 8 3502027 02 A 2 2 10 0 0</t>
  </si>
  <si>
    <t>D3502 0200 8 3502027 02 A 2 2 11 0 0</t>
  </si>
  <si>
    <t>D3502 0200 8 3502027 02 A 2 2 12 0 0</t>
  </si>
  <si>
    <t>D3502 0200 8 3502027 02 A 2 2 13 0 0</t>
  </si>
  <si>
    <t>D3502 0200 8 3502027 02 A 2 2 14 0 0</t>
  </si>
  <si>
    <t>D3502 0200 8 3502027 02 A 2 2 15 0 0</t>
  </si>
  <si>
    <t>D3502 0200 8 3502027 02 A 2 2 16 0 0</t>
  </si>
  <si>
    <t>D3502 0200 8 3502027 02 A 2 2 17 0 0</t>
  </si>
  <si>
    <t>D3502 0200 8 3502027 02 A 2 2 18 0 0</t>
  </si>
  <si>
    <t>D3502 0200 8 3502027 02 A 2 2 19 0 0</t>
  </si>
  <si>
    <t>D3502 0200 8 3502027 02 A 2 2 2 0 0</t>
  </si>
  <si>
    <t>D3502 0200 8 3502107 0 0 0 0</t>
  </si>
  <si>
    <t>D3502 0200 8 3502107 01 0 0 0 0</t>
  </si>
  <si>
    <t>D3502 0200 8 3502107 01 A 2 0 0 0 0</t>
  </si>
  <si>
    <t>D3502 0200 8 3502107 01 A 2 2 0 0 0</t>
  </si>
  <si>
    <t>D3502 0200 8 3502107 01 A 2 2 10 0 0</t>
  </si>
  <si>
    <t>D3502 0200 8 3502107 01 A 2 2 11 0 0</t>
  </si>
  <si>
    <t>D3502 0200 8 3502107 01 A 2 2 12 0 0</t>
  </si>
  <si>
    <t>D3502 0200 8 3502107 01 A 2 2 13 0 0</t>
  </si>
  <si>
    <t>D3502 0200 8 3502107 01 A 2 2 14 0 0</t>
  </si>
  <si>
    <t>D3502 0200 8 3502107 01 A 2 2 15 0 0</t>
  </si>
  <si>
    <t>D3502 0200 8 3502107 01 A 2 2 16 0 0</t>
  </si>
  <si>
    <t>D3502 0200 8 3502107 01 A 2 2 17 0 0</t>
  </si>
  <si>
    <t>D3502 0200 8 3502107 01 A 2 2 18 0 0</t>
  </si>
  <si>
    <t>D3502 0200 8 3502107 01 A 2 2 19 0 0</t>
  </si>
  <si>
    <t>D3502 0200 8 3502107 01 A 2 2 2 0 0</t>
  </si>
  <si>
    <t>D3502 0200 8 3502109 0 0 0 0</t>
  </si>
  <si>
    <t>D3502 0200 8 3502109 01 0 0 0 0</t>
  </si>
  <si>
    <t>D3502 0200 8 3502109 01 A 2 0 0 0 0</t>
  </si>
  <si>
    <t>D3502 0200 8 3502109 01 A 2 2 0 0 0</t>
  </si>
  <si>
    <t>D3502 0200 8 3502109 01 A 2 2 10 0 0</t>
  </si>
  <si>
    <t>D3502 0200 8 3502109 01 A 2 2 11 0 0</t>
  </si>
  <si>
    <t>D3502 0200 8 3502109 01 A 2 2 12 0 0</t>
  </si>
  <si>
    <t>D3502 0200 8 3502109 01 A 2 2 13 0 0</t>
  </si>
  <si>
    <t>D3502 0200 8 3502109 01 A 2 2 14 0 0</t>
  </si>
  <si>
    <t>D3502 0200 8 3502109 01 A 2 2 15 0 0</t>
  </si>
  <si>
    <t>D3502 0200 8 3502109 01 A 2 2 16 0 0</t>
  </si>
  <si>
    <t>D3502 0200 8 3502109 01 A 2 2 17 0 0</t>
  </si>
  <si>
    <t>D3502 0200 8 3502109 01 A 2 2 18 0 0</t>
  </si>
  <si>
    <t>D3502 0200 8 3502109 01 A 2 2 19 0 0</t>
  </si>
  <si>
    <t>D3502 0200 8 3502109 01 A 2 2 2 0 0</t>
  </si>
  <si>
    <t>D3502 0200 8 3502109 02 0 0 0 0</t>
  </si>
  <si>
    <t>D3502 0200 8 3502109 02 A 2 0 0 0 0</t>
  </si>
  <si>
    <t>D3502 0200 8 3502109 02 A 2 2 0 0 0</t>
  </si>
  <si>
    <t>D3502 0200 8 3502109 02 A 2 2 10 0 0</t>
  </si>
  <si>
    <t>D3502 0200 8 3502109 02 A 2 2 11 0 0</t>
  </si>
  <si>
    <t>D3502 0200 8 3502109 02 A 2 2 12 0 0</t>
  </si>
  <si>
    <t>D3502 0200 8 3502109 02 A 2 2 13 0 0</t>
  </si>
  <si>
    <t>D3502 0200 8 3502109 02 A 2 2 14 0 0</t>
  </si>
  <si>
    <t>D3502 0200 8 3502109 02 A 2 2 15 0 0</t>
  </si>
  <si>
    <t>D3502 0200 8 3502109 02 A 2 2 16 0 0</t>
  </si>
  <si>
    <t>D3502 0200 8 3502109 02 A 2 2 17 0 0</t>
  </si>
  <si>
    <t>D3502 0200 8 3502109 02 A 2 2 18 0 0</t>
  </si>
  <si>
    <t>D3502 0200 8 3502109 02 A 2 2 19 0 0</t>
  </si>
  <si>
    <t>D3502 0200 8 3502109 02 A 2 2 2 0 0</t>
  </si>
  <si>
    <t>D3502 0200 9 0 0 0 0</t>
  </si>
  <si>
    <t>D3502 0200 9 3502007 0 0 0 0</t>
  </si>
  <si>
    <t>D3502 0200 9 3502007 01 0 0 0 0</t>
  </si>
  <si>
    <t>D3502 0200 9 3502007 01 A 2 0 0 0 0</t>
  </si>
  <si>
    <t>D3502 0200 9 3502007 01 A 2 2 0 0 0</t>
  </si>
  <si>
    <t>D3502 0200 9 3502007 01 A 2 2 10 0 0</t>
  </si>
  <si>
    <t>D3502 0200 9 3502007 01 A 2 2 11 0 0</t>
  </si>
  <si>
    <t>D3502 0200 9 3502007 01 A 2 2 12 0 0</t>
  </si>
  <si>
    <t>D3502 0200 9 3502007 01 A 2 2 13 0 0</t>
  </si>
  <si>
    <t>D3502 0200 9 3502007 01 A 2 2 14 0 0</t>
  </si>
  <si>
    <t>D3502 0200 9 3502007 01 A 2 2 15 0 0</t>
  </si>
  <si>
    <t>D3502 0200 9 3502007 01 A 2 2 16 0 0</t>
  </si>
  <si>
    <t>D3502 0200 9 3502007 01 A 2 2 17 0 0</t>
  </si>
  <si>
    <t>D3502 0200 9 3502007 01 A 2 2 18 0 0</t>
  </si>
  <si>
    <t>D3502 0200 9 3502007 01 A 2 2 19 0 0</t>
  </si>
  <si>
    <t>D3502 0200 9 3502007 01 A 2 2 2 0 0</t>
  </si>
  <si>
    <t>D3502 0200 9 3502007 02 A 2 0 0 0 0</t>
  </si>
  <si>
    <t>D3502 0200 9 3502007 02 A 2 2 0 0 0</t>
  </si>
  <si>
    <t>D3502 0200 9 3502007 02 A 2 2 10 0 0</t>
  </si>
  <si>
    <t>D3502 0200 9 3502007 02 A 2 2 11 0 0</t>
  </si>
  <si>
    <t>D3502 0200 9 3502007 02 A 2 2 12 0 0</t>
  </si>
  <si>
    <t>D3502 0200 9 3502007 02 A 2 2 13 0 0</t>
  </si>
  <si>
    <t>D3502 0200 9 3502007 02 A 2 2 14 0 0</t>
  </si>
  <si>
    <t>D3502 0200 9 3502007 02 A 2 2 15 0 0</t>
  </si>
  <si>
    <t>D3502 0200 9 3502007 02 A 2 2 16 0 0</t>
  </si>
  <si>
    <t>D3502 0200 9 3502007 02 A 2 2 17 0 0</t>
  </si>
  <si>
    <t>D3502 0200 9 3502007 02 A 2 2 18 0 0</t>
  </si>
  <si>
    <t>D3502 0200 9 3502007 02 A 2 2 19 0 0</t>
  </si>
  <si>
    <t>D3502 0200 9 3502007 02 A 2 2 2 0 0</t>
  </si>
  <si>
    <t>D3502 0200 9 3502012 0 0 0 0</t>
  </si>
  <si>
    <t>D3502 0200 9 3502012 01 0 0 0 0</t>
  </si>
  <si>
    <t>D3502 0200 9 3502012 01 A 2 0 0 0 0</t>
  </si>
  <si>
    <t>D3502 0200 9 3502012 01 A 2 2 0 0 0</t>
  </si>
  <si>
    <t>D3502 0200 9 3502012 01 A 2 2 10 0 0</t>
  </si>
  <si>
    <t>D3502 0200 9 3502012 01 A 2 2 11 0 0</t>
  </si>
  <si>
    <t>D3502 0200 9 3502012 01 A 2 2 12 0 0</t>
  </si>
  <si>
    <t>D3502 0200 9 3502012 01 A 2 2 13 0 0</t>
  </si>
  <si>
    <t>D3502 0200 9 3502012 01 A 2 2 14 0 0</t>
  </si>
  <si>
    <t>D3502 0200 9 3502012 01 A 2 2 15 0 0</t>
  </si>
  <si>
    <t>D3502 0200 9 3502012 01 A 2 2 16 0 0</t>
  </si>
  <si>
    <t>D3502 0200 9 3502012 01 A 2 2 17 0 0</t>
  </si>
  <si>
    <t>D3502 0200 9 3502012 01 A 2 2 18 0 0</t>
  </si>
  <si>
    <t>D3502 0200 9 3502012 01 A 2 2 19 0 0</t>
  </si>
  <si>
    <t>D3502 0200 9 3502012 01 A 2 2 2 0 0</t>
  </si>
  <si>
    <t>D3502 0200 9 3502012 02 0 0 0 0</t>
  </si>
  <si>
    <t>D3502 0200 9 3502012 02 A 2 0 0 0 0</t>
  </si>
  <si>
    <t>D3502 0200 9 3502012 02 A 2 2 0 0 0</t>
  </si>
  <si>
    <t>D3502 0200 9 3502012 02 A 2 2 10 0 0</t>
  </si>
  <si>
    <t>D3502 0200 9 3502012 02 A 2 2 11 0 0</t>
  </si>
  <si>
    <t>D3502 0200 9 3502012 02 A 2 2 12 0 0</t>
  </si>
  <si>
    <t>D3502 0200 9 3502012 02 A 2 2 13 0 0</t>
  </si>
  <si>
    <t>D3502 0200 9 3502012 02 A 2 2 14 0 0</t>
  </si>
  <si>
    <t>D3502 0200 9 3502012 02 A 2 2 15 0 0</t>
  </si>
  <si>
    <t>D3502 0200 9 3502012 02 A 2 2 16 0 0</t>
  </si>
  <si>
    <t>D3502 0200 9 3502012 02 A 2 2 17 0 0</t>
  </si>
  <si>
    <t>D3502 0200 9 3502012 02 A 2 2 18 0 0</t>
  </si>
  <si>
    <t>D3502 0200 9 3502012 02 A 2 2 19 0 0</t>
  </si>
  <si>
    <t>D3502 0200 9 3502012 02 A 2 2 2 0 0</t>
  </si>
  <si>
    <t>D3502 0200 9 3502016 0 0 0 0</t>
  </si>
  <si>
    <t>D3502 0200 9 3502016 01 0 0 0 0</t>
  </si>
  <si>
    <t>D3502 0200 9 3502016 01 A 2 0 0 0 0</t>
  </si>
  <si>
    <t>D3502 0200 9 3502016 01 A 2 2 0 0 0</t>
  </si>
  <si>
    <t>D3502 0200 9 3502016 01 A 2 2 10 0 0</t>
  </si>
  <si>
    <t>D3502 0200 9 3502016 01 A 2 2 11 0 0</t>
  </si>
  <si>
    <t>D3502 0200 9 3502016 01 A 2 2 12 0 0</t>
  </si>
  <si>
    <t>D3502 0200 9 3502016 01 A 2 2 13 0 0</t>
  </si>
  <si>
    <t>D3502 0200 9 3502016 01 A 2 2 14 0 0</t>
  </si>
  <si>
    <t>D3502 0200 9 3502016 01 A 2 2 15 0 0</t>
  </si>
  <si>
    <t>D3502 0200 9 3502016 01 A 2 2 16 0 0</t>
  </si>
  <si>
    <t>D3502 0200 9 3502016 01 A 2 2 17 0 0</t>
  </si>
  <si>
    <t>D3502 0200 9 3502016 01 A 2 2 18 0 0</t>
  </si>
  <si>
    <t>D3502 0200 9 3502016 01 A 2 2 19 0 0</t>
  </si>
  <si>
    <t>D3502 0200 9 3502016 01 A 2 2 2 0 0</t>
  </si>
  <si>
    <t>D3502 0200 9 3502016 02 0 0 0 0</t>
  </si>
  <si>
    <t>D3502 0200 9 3502016 02 A 2 0 0 0 0</t>
  </si>
  <si>
    <t>D3502 0200 9 3502016 02 A 2 2 0 0 0</t>
  </si>
  <si>
    <t>D3502 0200 9 3502016 02 A 2 2 10 0 0</t>
  </si>
  <si>
    <t>D3502 0200 9 3502016 02 A 2 2 11 0 0</t>
  </si>
  <si>
    <t>D3502 0200 9 3502016 02 A 2 2 12 0 0</t>
  </si>
  <si>
    <t>D3502 0200 9 3502016 02 A 2 2 13 0 0</t>
  </si>
  <si>
    <t>D3502 0200 9 3502016 02 A 2 2 14 0 0</t>
  </si>
  <si>
    <t>D3502 0200 9 3502016 02 A 2 2 15 0 0</t>
  </si>
  <si>
    <t>D3502 0200 9 3502016 02 A 2 2 16 0 0</t>
  </si>
  <si>
    <t>D3502 0200 9 3502016 02 A 2 2 17 0 0</t>
  </si>
  <si>
    <t>D3502 0200 9 3502016 02 A 2 2 18 0 0</t>
  </si>
  <si>
    <t>D3502 0200 9 3502016 02 A 2 2 19 0 0</t>
  </si>
  <si>
    <t>D3502 0200 9 3502016 02 A 2 2 2 0 0</t>
  </si>
  <si>
    <t>D3502 0200 9 3502024 0 0 0 0</t>
  </si>
  <si>
    <t>D3502 0200 9 3502024 01 0 0 0 0</t>
  </si>
  <si>
    <t>D3502 0200 9 3502024 01 A 2 0 0 0 0</t>
  </si>
  <si>
    <t>D3502 0200 9 3502024 01 A 2 2 0 0 0</t>
  </si>
  <si>
    <t>D3502 0200 9 3502024 01 A 2 2 10 0 0</t>
  </si>
  <si>
    <t>D3502 0200 9 3502024 01 A 2 2 11 0 0</t>
  </si>
  <si>
    <t>D3502 0200 9 3502024 01 A 2 2 12 0 0</t>
  </si>
  <si>
    <t>D3502 0200 9 3502024 01 A 2 2 13 0 0</t>
  </si>
  <si>
    <t>D3502 0200 9 3502024 01 A 2 2 14 0 0</t>
  </si>
  <si>
    <t>D3502 0200 9 3502024 01 A 2 2 15 0 0</t>
  </si>
  <si>
    <t>D3502 0200 9 3502024 01 A 2 2 16 0 0</t>
  </si>
  <si>
    <t>D3502 0200 9 3502024 01 A 2 2 17 0 0</t>
  </si>
  <si>
    <t>D3502 0200 9 3502024 01 A 2 2 18 0 0</t>
  </si>
  <si>
    <t>D3502 0200 9 3502024 01 A 2 2 19 0 0</t>
  </si>
  <si>
    <t>D3502 0200 9 3502024 01 A 2 2 2 0 0</t>
  </si>
  <si>
    <t>D3502 0200 9 3502024 02 0 0 0 0</t>
  </si>
  <si>
    <t>D3502 0200 9 3502024 02 A 2 0 0 0 0</t>
  </si>
  <si>
    <t>D3502 0200 9 3502024 02 A 2 2 0 0 0</t>
  </si>
  <si>
    <t>D3502 0200 9 3502024 02 A 2 2 10 0 0</t>
  </si>
  <si>
    <t>D3502 0200 9 3502024 02 A 2 2 11 0 0</t>
  </si>
  <si>
    <t>D3502 0200 9 3502024 02 A 2 2 12 0 0</t>
  </si>
  <si>
    <t>D3502 0200 9 3502024 02 A 2 2 13 0 0</t>
  </si>
  <si>
    <t>D3502 0200 9 3502024 02 A 2 2 14 0 0</t>
  </si>
  <si>
    <t>D3502 0200 9 3502024 02 A 2 2 15 0 0</t>
  </si>
  <si>
    <t>D3502 0200 9 3502024 02 A 2 2 16 0 0</t>
  </si>
  <si>
    <t>D3502 0200 9 3502024 02 A 2 2 17 0 0</t>
  </si>
  <si>
    <t>D3502 0200 9 3502024 02 A 2 2 18 0 0</t>
  </si>
  <si>
    <t>D3502 0200 9 3502024 02 A 2 2 19 0 0</t>
  </si>
  <si>
    <t>D3502 0200 9 3502024 02 A 2 2 2 0 0</t>
  </si>
  <si>
    <t>D3502 0200 9 3502026 0 0 0 0</t>
  </si>
  <si>
    <t>D3502 0200 9 3502026 01 0 0 0 0</t>
  </si>
  <si>
    <t>D3502 0200 9 3502026 01 A 2 0 0 0 0</t>
  </si>
  <si>
    <t>D3502 0200 9 3502026 01 A 2 2 0 0 0</t>
  </si>
  <si>
    <t>D3502 0200 9 3502026 01 A 2 2 10 0 0</t>
  </si>
  <si>
    <t>D3502 0200 9 3502026 01 A 2 2 11 0 0</t>
  </si>
  <si>
    <t>D3502 0200 9 3502026 01 A 2 2 12 0 0</t>
  </si>
  <si>
    <t>D3502 0200 9 3502026 01 A 2 2 13 0 0</t>
  </si>
  <si>
    <t>D3502 0200 9 3502026 01 A 2 2 14 0 0</t>
  </si>
  <si>
    <t>D3502 0200 9 3502026 01 A 2 2 15 0 0</t>
  </si>
  <si>
    <t>D3502 0200 9 3502026 01 A 2 2 16 0 0</t>
  </si>
  <si>
    <t>D3502 0200 9 3502026 01 A 2 2 17 0 0</t>
  </si>
  <si>
    <t>D3502 0200 9 3502026 01 A 2 2 18 0 0</t>
  </si>
  <si>
    <t>D3502 0200 9 3502026 01 A 2 2 19 0 0</t>
  </si>
  <si>
    <t>D3502 0200 9 3502026 01 A 2 2 2 0 0</t>
  </si>
  <si>
    <t>D3502 0200 9 3502026 02 0 0 0 0</t>
  </si>
  <si>
    <t>D3502 0200 9 3502026 02 A 2 0 0 0 0</t>
  </si>
  <si>
    <t>D3502 0200 9 3502026 02 A 2 2 0 0 0</t>
  </si>
  <si>
    <t>D3502 0200 9 3502026 02 A 2 2 10 0 0</t>
  </si>
  <si>
    <t>D3502 0200 9 3502026 02 A 2 2 11 0 0</t>
  </si>
  <si>
    <t>D3502 0200 9 3502026 02 A 2 2 12 0 0</t>
  </si>
  <si>
    <t>D3502 0200 9 3502026 02 A 2 2 13 0 0</t>
  </si>
  <si>
    <t>D3502 0200 9 3502026 02 A 2 2 14 0 0</t>
  </si>
  <si>
    <t>D3502 0200 9 3502026 02 A 2 2 15 0 0</t>
  </si>
  <si>
    <t>D3502 0200 9 3502026 02 A 2 2 16 0 0</t>
  </si>
  <si>
    <t>D3502 0200 9 3502026 02 A 2 2 17 0 0</t>
  </si>
  <si>
    <t>D3502 0200 9 3502026 02 A 2 2 18 0 0</t>
  </si>
  <si>
    <t>D3502 0200 9 3502026 02 A 2 2 19 0 0</t>
  </si>
  <si>
    <t>D3502 0200 9 3502026 02 A 2 2 2 0 0</t>
  </si>
  <si>
    <t>D3502 0200 9 3502107 0 0 0 0</t>
  </si>
  <si>
    <t>D3502 0200 9 3502107 01 0 0 0 0</t>
  </si>
  <si>
    <t>D3502 0200 9 3502107 01 A 2 0 0 0 0</t>
  </si>
  <si>
    <t>D3502 0200 9 3502107 01 A 2 2 0 0 0</t>
  </si>
  <si>
    <t>D3502 0200 9 3502107 01 A 2 2 10 0 0</t>
  </si>
  <si>
    <t>D3502 0200 9 3502107 01 A 2 2 11 0 0</t>
  </si>
  <si>
    <t>D3502 0200 9 3502107 01 A 2 2 12 0 0</t>
  </si>
  <si>
    <t>D3502 0200 9 3502107 01 A 2 2 13 0 0</t>
  </si>
  <si>
    <t>D3502 0200 9 3502107 01 A 2 2 14 0 0</t>
  </si>
  <si>
    <t>D3502 0200 9 3502107 01 A 2 2 15 0 0</t>
  </si>
  <si>
    <t>D3502 0200 9 3502107 01 A 2 2 16 0 0</t>
  </si>
  <si>
    <t>D3502 0200 9 3502107 01 A 2 2 17 0 0</t>
  </si>
  <si>
    <t>D3502 0200 9 3502107 01 A 2 2 18 0 0</t>
  </si>
  <si>
    <t>D3502 0200 9 3502107 01 A 2 2 19 0 0</t>
  </si>
  <si>
    <t>D3502 0200 9 3502107 01 A 2 2 2 0 0</t>
  </si>
  <si>
    <t>D3502 0200 9 3502107 02 0 0 0 0</t>
  </si>
  <si>
    <t>D3502 0200 9 3502107 02 A 2 0 0 0 0</t>
  </si>
  <si>
    <t>D3502 0200 9 3502107 02 A 2 2 0 0 0</t>
  </si>
  <si>
    <t>D3502 0200 9 3502107 02 A 2 2 10 0 0</t>
  </si>
  <si>
    <t>D3502 0200 9 3502107 02 A 2 2 11 0 0</t>
  </si>
  <si>
    <t>D3502 0200 9 3502107 02 A 2 2 12 0 0</t>
  </si>
  <si>
    <t>D3502 0200 9 3502107 02 A 2 2 13 0 0</t>
  </si>
  <si>
    <t>D3502 0200 9 3502107 02 A 2 2 14 0 0</t>
  </si>
  <si>
    <t>D3502 0200 9 3502107 02 A 2 2 15 0 0</t>
  </si>
  <si>
    <t>D3502 0200 9 3502107 02 A 2 2 16 0 0</t>
  </si>
  <si>
    <t>D3502 0200 9 3502107 02 A 2 2 17 0 0</t>
  </si>
  <si>
    <t>D3502 0200 9 3502107 02 A 2 2 18 0 0</t>
  </si>
  <si>
    <t>D3502 0200 9 3502107 02 A 2 2 19 0 0</t>
  </si>
  <si>
    <t>D3502 0200 9 3502107 02 A 2 2 2 0 0</t>
  </si>
  <si>
    <t>D3502 0200 10 0 0 0 0</t>
  </si>
  <si>
    <t>D3502 0200 10 3502019 0 0 0 0</t>
  </si>
  <si>
    <t>D3502 0200 10 3502019 01 0 0 0 0</t>
  </si>
  <si>
    <t>D3502 0200 10 3502019 01 A 2 0 0 0 0</t>
  </si>
  <si>
    <t>D3502 0200 10 3502019 01 A 2 2 0 0 0</t>
  </si>
  <si>
    <t>D3502 0200 10 3502019 01 A 2 2 10 0 0</t>
  </si>
  <si>
    <t>D3502 0200 10 3502019 01 A 2 2 11 0 0</t>
  </si>
  <si>
    <t>D3502 0200 10 3502019 01 A 2 2 12 0 0</t>
  </si>
  <si>
    <t>D3502 0200 10 3502019 01 A 2 2 13 0 0</t>
  </si>
  <si>
    <t>D3502 0200 10 3502019 01 A 2 2 14 0 0</t>
  </si>
  <si>
    <t>D3502 0200 10 3502019 01 A 2 2 15 0 0</t>
  </si>
  <si>
    <t>D3502 0200 10 3502019 01 A 2 2 16 0 0</t>
  </si>
  <si>
    <t>D3502 0200 10 3502019 01 A 2 2 17 0 0</t>
  </si>
  <si>
    <t>D3502 0200 10 3502019 01 A 2 2 18 0 0</t>
  </si>
  <si>
    <t>D3502 0200 10 3502019 01 A 2 2 19 0 0</t>
  </si>
  <si>
    <t>D3502 0200 10 3502019 01 01 A 2 2 2 0 0</t>
  </si>
  <si>
    <t>D3502 0200 10 3502019 02 0 0 0 0</t>
  </si>
  <si>
    <t>D3502 0200 10 3502019 02 A 2 0 0 0 0</t>
  </si>
  <si>
    <t>D3502 0200 10 3502019 02 A 2 2 0 0 0</t>
  </si>
  <si>
    <t>D3502 0200 10 3502019 02 A 2 2 10 0 0</t>
  </si>
  <si>
    <t>D3502 0200 10 3502019 02 A 2 2 11 0 0</t>
  </si>
  <si>
    <t>D3502 0200 10 3502019 02 A 2 2 12 0 0</t>
  </si>
  <si>
    <t>D3502 0200 10 3502019 02 A 2 2 13 0 0</t>
  </si>
  <si>
    <t>D3502 0200 10 3502019 02 A 2 2 14 0 0</t>
  </si>
  <si>
    <t>D3502 0200 10 3502019 02 A 2 2 15 0 0</t>
  </si>
  <si>
    <t>D3502 0200 10 3502019 02 A 2 2 16 0 0</t>
  </si>
  <si>
    <t>D3502 0200 10 3502019 02 A 2 2 17 0 0</t>
  </si>
  <si>
    <t>D3502 0200 10 3502019 02 A 2 2 18 0 0</t>
  </si>
  <si>
    <t>D3502 0200 10 3502019 02 A 2 2 19 0 0</t>
  </si>
  <si>
    <t>D3502 0200 10 3502019 02 02 A 2 2 2 0 0</t>
  </si>
  <si>
    <t>D3502 0200 10 3502026 0 0 0 0</t>
  </si>
  <si>
    <t>D3502 0200 10 3502026 01 0 0 0 0</t>
  </si>
  <si>
    <t>D3502 0200 10 3502026 01 A 2 0 0 0 0</t>
  </si>
  <si>
    <t>D3502 0200 10 3502026 01 A 2 2 0 0 0</t>
  </si>
  <si>
    <t>D3502 0200 10 3502026 01 A 2 2 10 0 0</t>
  </si>
  <si>
    <t>D3502 0200 10 3502026 01 A 2 2 11 0 0</t>
  </si>
  <si>
    <t>D3502 0200 10 3502026 01 A 2 2 12 0 0</t>
  </si>
  <si>
    <t>D3502 0200 10 3502026 01 A 2 2 13 0 0</t>
  </si>
  <si>
    <t>D3502 0200 10 3502026 01 A 2 2 14 0 0</t>
  </si>
  <si>
    <t>D3502 0200 10 3502026 01 A 2 2 15 0 0</t>
  </si>
  <si>
    <t>D3502 0200 10 3502026 01 A 2 2 16 0 0</t>
  </si>
  <si>
    <t>D3502 0200 10 3502026 01 A 2 2 17 0 0</t>
  </si>
  <si>
    <t>D3502 0200 10 3502026 01 A 2 2 18 0 0</t>
  </si>
  <si>
    <t>D3502 0200 10 3502026 01 A 2 2 19 0 0</t>
  </si>
  <si>
    <t>D3502 0200 10 3502026 01 01 A 2 2 2 0 0</t>
  </si>
  <si>
    <t>D3502 0200 10 3502026 02 0 0 0 0</t>
  </si>
  <si>
    <t>D3502 0200 10 3502026 02 A 2 0 0 0 0</t>
  </si>
  <si>
    <t>D3502 0200 10 3502026 02 A 2 2 0 0 0</t>
  </si>
  <si>
    <t>D3502 0200 10 3502026 02 A 2 2 10 0 0</t>
  </si>
  <si>
    <t>D3502 0200 10 3502026 02 A 2 2 11 0 0</t>
  </si>
  <si>
    <t>D3502 0200 10 3502026 02 A 2 2 12 0 0</t>
  </si>
  <si>
    <t>D3502 0200 10 3502026 02 A 2 2 13 0 0</t>
  </si>
  <si>
    <t>D3502 0200 10 3502026 02 A 2 2 14 0 0</t>
  </si>
  <si>
    <t>D3502 0200 10 3502026 02 A 2 2 15 0 0</t>
  </si>
  <si>
    <t>D3502 0200 10 3502026 02 A 2 2 16 0 0</t>
  </si>
  <si>
    <t>D3502 0200 10 3502026 02 A 2 2 17 0 0</t>
  </si>
  <si>
    <t>D3502 0200 10 3502026 02 A 2 2 18 0 0</t>
  </si>
  <si>
    <t>D3502 0200 10 3502026 02 A 2 2 19 0 0</t>
  </si>
  <si>
    <t>D3502 0200 10 3502026 02 02 A 2 2 2 0 0</t>
  </si>
  <si>
    <t>D3502 0200 10 3502026 03 0 0 0 0</t>
  </si>
  <si>
    <t>D3502 0200 10 3502026 03 A 2 0 0 0 0</t>
  </si>
  <si>
    <t>D3502 0200 10 3502026 03 A 2 2 0 0 0</t>
  </si>
  <si>
    <t>D3502 0200 10 3502026 03 A 2 2 10 0 0</t>
  </si>
  <si>
    <t>D3502 0200 10 3502026 03 A 2 2 11 0 0</t>
  </si>
  <si>
    <t>D3502 0200 10 3502026 03 A 2 2 12 0 0</t>
  </si>
  <si>
    <t>D3502 0200 10 3502026 03 A 2 2 13 0 0</t>
  </si>
  <si>
    <t>D3502 0200 10 3502026 03 A 2 2 14 0 0</t>
  </si>
  <si>
    <t>D3502 0200 10 3502026 03 A 2 2 15 0 0</t>
  </si>
  <si>
    <t>D3502 0200 10 3502026 03 A 2 2 16 0 0</t>
  </si>
  <si>
    <t>D3502 0200 10 3502026 03 A 2 2 17 0 0</t>
  </si>
  <si>
    <t>D3502 0200 10 3502026 03 A 2 2 18 0 0</t>
  </si>
  <si>
    <t>D3502 0200 10 3502026 03 A 2 2 19 0 0</t>
  </si>
  <si>
    <t>D3502 0200 10 3502026 03 03 A 2 2 2 0 0</t>
  </si>
  <si>
    <t>D3502 0200 10 3502027 0 0 0 0</t>
  </si>
  <si>
    <t>D3502 0200 10 3502027 01 0 0 0 0</t>
  </si>
  <si>
    <t>D3502 0200 10 3502027 01 A 2 0 0 0 0</t>
  </si>
  <si>
    <t>D3502 0200 10 3502027 01 A 2 2 0 0 0</t>
  </si>
  <si>
    <t>D3502 0200 10 3502027 01 A 2 2 10 0 0</t>
  </si>
  <si>
    <t>D3502 0200 10 3502027 01 A 2 2 11 0 0</t>
  </si>
  <si>
    <t>D3502 0200 10 3502027 01 A 2 2 12 0 0</t>
  </si>
  <si>
    <t>D3502 0200 10 3502027 01 A 2 2 13 0 0</t>
  </si>
  <si>
    <t>D3502 0200 10 3502027 01 A 2 2 14 0 0</t>
  </si>
  <si>
    <t>D3502 0200 10 3502027 01 A 2 2 15 0 0</t>
  </si>
  <si>
    <t>D3502 0200 10 3502027 01 A 2 2 16 0 0</t>
  </si>
  <si>
    <t>D3502 0200 10 3502027 01 A 2 2 17 0 0</t>
  </si>
  <si>
    <t>D3502 0200 10 3502027 01 A 2 2 18 0 0</t>
  </si>
  <si>
    <t>D3502 0200 10 3502027 01 A 2 2 19 0 0</t>
  </si>
  <si>
    <t>D3502 0200 10 3502027 01 A 2 2 2 0 0</t>
  </si>
  <si>
    <t>D3502 0200 10 3502027 02 0 0 0 0</t>
  </si>
  <si>
    <t>D3502 0200 10 3502027 02 A 2 0 0 0 0</t>
  </si>
  <si>
    <t>D3502 0200 10 3502027 02 A 2 2 0 0 0</t>
  </si>
  <si>
    <t>D3502 0200 10 3502027 02 A 2 2 10 0 0</t>
  </si>
  <si>
    <t>D3502 0200 10 3502027 02 A 2 2 11 0 0</t>
  </si>
  <si>
    <t>D3502 0200 10 3502027 02 A 2 2 12 0 0</t>
  </si>
  <si>
    <t>D3502 0200 10 3502027 02 A 2 2 13 0 0</t>
  </si>
  <si>
    <t>D3502 0200 10 3502027 02 A 2 2 14 0 0</t>
  </si>
  <si>
    <t>D3502 0200 10 3502027 02 A 2 2 15 0 0</t>
  </si>
  <si>
    <t>D3502 0200 10 3502027 02 A 2 2 16 0 0</t>
  </si>
  <si>
    <t>D3502 0200 10 3502027 02 A 2 2 17 0 0</t>
  </si>
  <si>
    <t>D3502 0200 10 3502027 02 A 2 2 18 0 0</t>
  </si>
  <si>
    <t>D3502 0200 10 3502027 02 A 2 2 19 0 0</t>
  </si>
  <si>
    <t>D3502 0200 10 3502027 02 A 2 2 2 0 0</t>
  </si>
  <si>
    <t>D3502 0200 11 0 0 0 0</t>
  </si>
  <si>
    <t>D3502 0200 11 3502002 0 0 0 0</t>
  </si>
  <si>
    <t>D3502 0200 11 3502002 01 0 0 0 0</t>
  </si>
  <si>
    <t>D3502 0200 11 3502002 01 A 2 0 0 0 0</t>
  </si>
  <si>
    <t>D3502 0200 11 3502002 01 A 2 2 0 0 0</t>
  </si>
  <si>
    <t>D3502 0200 11 3502002 01 A 2 2 10 0 0</t>
  </si>
  <si>
    <t>D3502 0200 11 3502002 01 A 2 2 11 0 0</t>
  </si>
  <si>
    <t>D3502 0200 11 3502002 01 A 2 2 12 0 0</t>
  </si>
  <si>
    <t>D3502 0200 11 3502002 01 A 2 2 13 0 0</t>
  </si>
  <si>
    <t>D3502 0200 11 3502002 01 A 2 2 14 0 0</t>
  </si>
  <si>
    <t>D3502 0200 11 3502002 01 A 2 2 15 0 0</t>
  </si>
  <si>
    <t>D3502 0200 11 3502002 01 A 2 2 16 0 0</t>
  </si>
  <si>
    <t>D3502 0200 11 3502002 01 A 2 2 17 0 0</t>
  </si>
  <si>
    <t>D3502 0200 11 3502002 01 A 2 2 18 0 0</t>
  </si>
  <si>
    <t>D3502 0200 11 3502002 01 A 2 2 19 0 0</t>
  </si>
  <si>
    <t>D3502 0200 11 3502002 01 01 A 2 2 2 0 0</t>
  </si>
  <si>
    <t>D3502 0200 11 3502002 02 0 0 0 0</t>
  </si>
  <si>
    <t>D3502 0200 11 3502002 02 A 2 0 0 0 0</t>
  </si>
  <si>
    <t>D3502 0200 11 3502002 02 A 2 2 0 0 0</t>
  </si>
  <si>
    <t>D3502 0200 11 3502002 02 A 2 2 10 0 0</t>
  </si>
  <si>
    <t>D3502 0200 11 3502002 02 A 2 2 11 0 0</t>
  </si>
  <si>
    <t>D3502 0200 11 3502002 02 A 2 2 12 0 0</t>
  </si>
  <si>
    <t>D3502 0200 11 3502002 02 A 2 2 13 0 0</t>
  </si>
  <si>
    <t>D3502 0200 11 3502002 02 A 2 2 14 0 0</t>
  </si>
  <si>
    <t>D3502 0200 11 3502002 02 A 2 2 15 0 0</t>
  </si>
  <si>
    <t>D3502 0200 11 3502002 02 A 2 2 16 0 0</t>
  </si>
  <si>
    <t>D3502 0200 11 3502002 02 A 2 2 17 0 0</t>
  </si>
  <si>
    <t>D3502 0200 11 3502002 02 A 2 2 18 0 0</t>
  </si>
  <si>
    <t>D3502 0200 11 3502002 02 A 2 2 19 0 0</t>
  </si>
  <si>
    <t>D3502 0200 11 3502002 02 02 A 2 2 2 0 0</t>
  </si>
  <si>
    <t>D3502 0200 11 3502022 0 0 0 0</t>
  </si>
  <si>
    <t>D3502 0200 11 3502022 01 0 0 0 0</t>
  </si>
  <si>
    <t>D3502 0200 11 3502022 01 A 2 0 0 0 0</t>
  </si>
  <si>
    <t>D3502 0200 11 3502022 01 A 2 2 0 0 0</t>
  </si>
  <si>
    <t>D3502 0200 11 3502022 01 A 2 2 10 0 0</t>
  </si>
  <si>
    <t>D3502 0200 11 3502022 01 A 2 2 11 0 0</t>
  </si>
  <si>
    <t>D3502 0200 11 3502022 01 A 2 2 12 0 0</t>
  </si>
  <si>
    <t>D3502 0200 11 3502022 01 A 2 2 13 0 0</t>
  </si>
  <si>
    <t>D3502 0200 11 3502022 01 A 2 2 14 0 0</t>
  </si>
  <si>
    <t>D3502 0200 11 3502022 01 A 2 2 15 0 0</t>
  </si>
  <si>
    <t>D3502 0200 11 3502022 01 A 2 2 16 0 0</t>
  </si>
  <si>
    <t>D3502 0200 11 3502022 01 A 2 2 17 0 0</t>
  </si>
  <si>
    <t>D3502 0200 11 3502022 01 A 2 2 18 0 0</t>
  </si>
  <si>
    <t>D3502 0200 11 3502022 01 A 2 2 19 0 0</t>
  </si>
  <si>
    <t>D3502 0200 11 3502022 01 A 2 2 2 0 0</t>
  </si>
  <si>
    <t>D3502 0200 11 3502022 02 0 0 0 0</t>
  </si>
  <si>
    <t>D3502 0200 11 3502022 02 A 2 0 0 0 0</t>
  </si>
  <si>
    <t>D3502 0200 11 3502022 02 A 2 2 0 0 0</t>
  </si>
  <si>
    <t>D3502 0200 11 3502022 02 A 2 2 10 0 0</t>
  </si>
  <si>
    <t>D3502 0200 11 3502022 02 A 2 2 11 0 0</t>
  </si>
  <si>
    <t>D3502 0200 11 3502022 02 A 2 2 12 0 0</t>
  </si>
  <si>
    <t>D3502 0200 11 3502022 02 A 2 2 13 0 0</t>
  </si>
  <si>
    <t>D3502 0200 11 3502022 02 A 2 2 14 0 0</t>
  </si>
  <si>
    <t>D3502 0200 11 3502022 02 A 2 2 15 0 0</t>
  </si>
  <si>
    <t>D3502 0200 11 3502022 02 A 2 2 16 0 0</t>
  </si>
  <si>
    <t>D3502 0200 11 3502022 02 A 2 2 17 0 0</t>
  </si>
  <si>
    <t>D3502 0200 11 3502022 02 A 2 2 18 0 0</t>
  </si>
  <si>
    <t>D3502 0200 11 3502022 02 A 2 2 19 0 0</t>
  </si>
  <si>
    <t>D3502 0200 11 3502022 02 A 2 2 2 0 0</t>
  </si>
  <si>
    <t>D3502 0200 11 3502022 03 0 0 0 0</t>
  </si>
  <si>
    <t>D3502 0200 11 3502022 03 A 2 0 0 0 0</t>
  </si>
  <si>
    <t>D3502 0200 11 3502022 03 A 2 2 0 0 0</t>
  </si>
  <si>
    <t>D3502 0200 11 3502022 03 A 2 2 10 0 0</t>
  </si>
  <si>
    <t>D3502 0200 11 3502022 03 A 2 2 11 0 0</t>
  </si>
  <si>
    <t>D3502 0200 11 3502022 03 A 2 2 12 0 0</t>
  </si>
  <si>
    <t>D3502 0200 11 3502022 03 A 2 2 13 0 0</t>
  </si>
  <si>
    <t>D3502 0200 11 3502022 03 A 2 2 14 0 0</t>
  </si>
  <si>
    <t>D3502 0200 11 3502022 03 A 2 2 15 0 0</t>
  </si>
  <si>
    <t>D3502 0200 11 3502022 03 A 2 2 16 0 0</t>
  </si>
  <si>
    <t>D3502 0200 11 3502022 03 A 2 2 17 0 0</t>
  </si>
  <si>
    <t>D3502 0200 11 3502022 03 A 2 2 18 0 0</t>
  </si>
  <si>
    <t>D3502 0200 11 3502022 03 A 2 2 19 0 0</t>
  </si>
  <si>
    <t>D3502 0200 11 3502022 03 A 2 2 2 0 0</t>
  </si>
  <si>
    <t>D3502 0200 11 3502024 0 0 0 0</t>
  </si>
  <si>
    <t>D3502 0200 11 3502024 01 0 0 0 0</t>
  </si>
  <si>
    <t>D3502 0200 11 3502024 01 A 2 0 0 0 0</t>
  </si>
  <si>
    <t>D3502 0200 11 3502024 01 A 2 2 0 0 0</t>
  </si>
  <si>
    <t>D3502 0200 11 3502024 01 A 2 2 10 0 0</t>
  </si>
  <si>
    <t>D3502 0200 11 3502024 01 A 2 2 11 0 0</t>
  </si>
  <si>
    <t>D3502 0200 11 3502024 01 A 2 2 12 0 0</t>
  </si>
  <si>
    <t>D3502 0200 11 3502024 01 A 2 2 13 0 0</t>
  </si>
  <si>
    <t>D3502 0200 11 3502024 01 A 2 2 14 0 0</t>
  </si>
  <si>
    <t>D3502 0200 11 3502024 01 A 2 2 15 0 0</t>
  </si>
  <si>
    <t>D3502 0200 11 3502024 01 A 2 2 16 0 0</t>
  </si>
  <si>
    <t>D3502 0200 11 3502024 01 A 2 2 17 0 0</t>
  </si>
  <si>
    <t>D3502 0200 11 3502024 01 A 2 2 18 0 0</t>
  </si>
  <si>
    <t>D3502 0200 11 3502024 01 A 2 2 19 0 0</t>
  </si>
  <si>
    <t>D3502 0200 11 3502024 01 A 2 2 2 0 0</t>
  </si>
  <si>
    <t>D3502 0200 11 3502024 02 0 0 0 0</t>
  </si>
  <si>
    <t>D3502 0200 11 3502024 02 A 2 0 0 0 0</t>
  </si>
  <si>
    <t>D3502 0200 11 3502024 02 A 2 2 0 0 0</t>
  </si>
  <si>
    <t>D3502 0200 11 3502024 02 A 2 2 10 0 0</t>
  </si>
  <si>
    <t>D3502 0200 11 3502024 02 A 2 2 11 0 0</t>
  </si>
  <si>
    <t>D3502 0200 11 3502024 02 A 2 2 12 0 0</t>
  </si>
  <si>
    <t>D3502 0200 11 3502024 02 A 2 2 13 0 0</t>
  </si>
  <si>
    <t>D3502 0200 11 3502024 02 A 2 2 14 0 0</t>
  </si>
  <si>
    <t>D3502 0200 11 3502024 02 A 2 2 15 0 0</t>
  </si>
  <si>
    <t>D3502 0200 11 3502024 02 A 2 2 16 0 0</t>
  </si>
  <si>
    <t>D3502 0200 11 3502024 02 A 2 2 17 0 0</t>
  </si>
  <si>
    <t>D3502 0200 11 3502024 02 A 2 2 18 0 0</t>
  </si>
  <si>
    <t>D3502 0200 11 3502024 02 A 2 2 19 0 0</t>
  </si>
  <si>
    <t>D3502 0200 11 3502024 02 A 2 2 2 0 0</t>
  </si>
  <si>
    <t>D3502 0200 11 3502027 0 0 0 0</t>
  </si>
  <si>
    <t>D3502 0200 11 3502027 01 0 0 0 0</t>
  </si>
  <si>
    <t>D3502 0200 11 3502027 01 A 2 0 0 0 0</t>
  </si>
  <si>
    <t>D3502 0200 11 3502027 01 A 2 2 0 0 0</t>
  </si>
  <si>
    <t>D3502 0200 11 3502027 01 A 2 2 10 0 0</t>
  </si>
  <si>
    <t>D3502 0200 11 3502027 01 A 2 2 11 0 0</t>
  </si>
  <si>
    <t>D3502 0200 11 3502027 01 A 2 2 12 0 0</t>
  </si>
  <si>
    <t>D3502 0200 11 3502027 01 A 2 2 13 0 0</t>
  </si>
  <si>
    <t>D3502 0200 11 3502027 01 A 2 2 14 0 0</t>
  </si>
  <si>
    <t>D3502 0200 11 3502027 01 A 2 2 15 0 0</t>
  </si>
  <si>
    <t>D3502 0200 11 3502027 01 A 2 2 16 0 0</t>
  </si>
  <si>
    <t>D3502 0200 11 3502027 01 A 2 2 17 0 0</t>
  </si>
  <si>
    <t>D3502 0200 11 3502027 01 A 2 2 18 0 0</t>
  </si>
  <si>
    <t>D3502 0200 11 3502027 01 A 2 2 19 0 0</t>
  </si>
  <si>
    <t>D3502 0200 11 3502027 01 A 2 2 2 0 0</t>
  </si>
  <si>
    <t>D3502 0200 11 3502027 02 0 0 0 0</t>
  </si>
  <si>
    <t>D3502 0200 11 3502027 02 A 2 0 0 0 0</t>
  </si>
  <si>
    <t>D3502 0200 11 3502027 02 A 2 2 0 0 0</t>
  </si>
  <si>
    <t>D3502 0200 11 3502027 02 A 2 2 10 0 0</t>
  </si>
  <si>
    <t>D3502 0200 11 3502027 02 A 2 2 11 0 0</t>
  </si>
  <si>
    <t>D3502 0200 11 3502027 02 A 2 2 12 0 0</t>
  </si>
  <si>
    <t>D3502 0200 11 3502027 02 A 2 2 13 0 0</t>
  </si>
  <si>
    <t>D3502 0200 11 3502027 02 A 2 2 14 0 0</t>
  </si>
  <si>
    <t>D3502 0200 11 3502027 02 A 2 2 15 0 0</t>
  </si>
  <si>
    <t>D3502 0200 11 3502027 02 A 2 2 16 0 0</t>
  </si>
  <si>
    <t>D3502 0200 11 3502027 02 A 2 2 17 0 0</t>
  </si>
  <si>
    <t>D3502 0200 11 3502027 02 A 2 2 18 0 0</t>
  </si>
  <si>
    <t>D3502 0200 11 3502027 02 A 2 2 19 0 0</t>
  </si>
  <si>
    <t>D3502 0200 11 3502027 02 A 2 2 2 0 0</t>
  </si>
  <si>
    <t>D3502 0200 11 3502027 03 0 0 0 0</t>
  </si>
  <si>
    <t>D3502 0200 11 3502027 03 A 2 0 0 0 0</t>
  </si>
  <si>
    <t>D3502 0200 11 3502027 03 A 2 2 0 0 0</t>
  </si>
  <si>
    <t>D3502 0200 11 3502027 03 A 2 2 10 0 0</t>
  </si>
  <si>
    <t>D3502 0200 11 3502027 03 A 2 2 11 0 0</t>
  </si>
  <si>
    <t>D3502 0200 11 3502027 03 A 2 2 12 0 0</t>
  </si>
  <si>
    <t>D3502 0200 11 3502027 03 A 2 2 13 0 0</t>
  </si>
  <si>
    <t>D3502 0200 11 3502027 03 A 2 2 14 0 0</t>
  </si>
  <si>
    <t>D3502 0200 11 3502027 03 A 2 2 15 0 0</t>
  </si>
  <si>
    <t>D3502 0200 11 3502027 03 A 2 2 16 0 0</t>
  </si>
  <si>
    <t>D3502 0200 11 3502027 03 A 2 2 17 0 0</t>
  </si>
  <si>
    <t>D3502 0200 11 3502027 03 A 2 2 18 0 0</t>
  </si>
  <si>
    <t>D3502 0200 11 3502027 03 A 2 2 19 0 0</t>
  </si>
  <si>
    <t>D3502 0200 11 3502027 03 A 2 2 2 0 0</t>
  </si>
  <si>
    <t>D3502 0200 11 3502047 0 0 0 0</t>
  </si>
  <si>
    <t>D3502 0200 11 3502047 01 0 0 0 0</t>
  </si>
  <si>
    <t>D3502 0200 11 3502047 01 A 2 0 0 0 0</t>
  </si>
  <si>
    <t>D3502 0200 11 3502047 01 A 2 2 0 0 0</t>
  </si>
  <si>
    <t>D3502 0200 11 3502047 01 A 2 2 10 0 0</t>
  </si>
  <si>
    <t>D3502 0200 11 3502047 01 A 2 2 11 0 0</t>
  </si>
  <si>
    <t>D3502 0200 11 3502047 01 A 2 2 12 0 0</t>
  </si>
  <si>
    <t>D3502 0200 11 3502047 01 A 2 2 13 0 0</t>
  </si>
  <si>
    <t>D3502 0200 11 3502047 01 A 2 2 14 0 0</t>
  </si>
  <si>
    <t>D3502 0200 11 3502047 01 A 2 2 15 0 0</t>
  </si>
  <si>
    <t>D3502 0200 11 3502047 01 A 2 2 16 0 0</t>
  </si>
  <si>
    <t>D3502 0200 11 3502047 01 A 2 2 17 0 0</t>
  </si>
  <si>
    <t>D3502 0200 11 3502047 01 A 2 2 18 0 0</t>
  </si>
  <si>
    <t>D3502 0200 11 3502047 01 A 2 2 19 0 0</t>
  </si>
  <si>
    <t>D3502 0200 11 3502047 01 A 2 2 2 0 0</t>
  </si>
  <si>
    <t>D3502 0200 11 3502047 02 0 0 0 0</t>
  </si>
  <si>
    <t>D3502 0200 11 3502047 02 A 2 0 0 0 0</t>
  </si>
  <si>
    <t>D3502 0200 11 3502047 02 A 2 2 0 0 0</t>
  </si>
  <si>
    <t>D3502 0200 11 3502047 02 A 2 2 10 0 0</t>
  </si>
  <si>
    <t>D3502 0200 11 3502047 02 A 2 2 11 0 0</t>
  </si>
  <si>
    <t>D3502 0200 11 3502047 02 A 2 2 12 0 0</t>
  </si>
  <si>
    <t>D3502 0200 11 3502047 02 A 2 2 13 0 0</t>
  </si>
  <si>
    <t>D3502 0200 11 3502047 02 A 2 2 14 0 0</t>
  </si>
  <si>
    <t>D3502 0200 11 3502047 02 A 2 2 15 0 0</t>
  </si>
  <si>
    <t>D3502 0200 11 3502047 02 A 2 2 16 0 0</t>
  </si>
  <si>
    <t>D3502 0200 11 3502047 02 A 2 2 17 0 0</t>
  </si>
  <si>
    <t>D3502 0200 11 3502047 02 A 2 2 18 0 0</t>
  </si>
  <si>
    <t>D3502 0200 11 3502047 02 A 2 2 19 0 0</t>
  </si>
  <si>
    <t>D3502 0200 11 3502047 02 A 2 2 2 0 0</t>
  </si>
  <si>
    <t>D3502 0200 11 3502047 03 0 0 0 0</t>
  </si>
  <si>
    <t>D3502 0200 11 3502047 03 A 2 0 0 0 0</t>
  </si>
  <si>
    <t>D3502 0200 11 3502047 03 A 2 2 0 0 0</t>
  </si>
  <si>
    <t>D3502 0200 11 3502047 03 A 2 2 10 0 0</t>
  </si>
  <si>
    <t>D3502 0200 11 3502047 03 A 2 2 11 0 0</t>
  </si>
  <si>
    <t>D3502 0200 11 3502047 03 A 2 2 12 0 0</t>
  </si>
  <si>
    <t>D3502 0200 11 3502047 03 A 2 2 13 0 0</t>
  </si>
  <si>
    <t>D3502 0200 11 3502047 03 A 2 2 14 0 0</t>
  </si>
  <si>
    <t>D3502 0200 11 3502047 03 A 2 2 15 0 0</t>
  </si>
  <si>
    <t>D3502 0200 11 3502047 03 A 2 2 16 0 0</t>
  </si>
  <si>
    <t>D3502 0200 11 3502047 03 A 2 2 17 0 0</t>
  </si>
  <si>
    <t>D3502 0200 11 3502047 03 A 2 2 18 0 0</t>
  </si>
  <si>
    <t>D3502 0200 11 3502047 03 A 2 2 19 0 0</t>
  </si>
  <si>
    <t>D3502 0200 11 3502047 03 A 2 2 2 0 0</t>
  </si>
  <si>
    <t>D3599 0 0 0 0</t>
  </si>
  <si>
    <t>D3599 0200 4 0 0 0 0</t>
  </si>
  <si>
    <t>D3599 0200 4 3599064 0 0 0 0</t>
  </si>
  <si>
    <t>D3599 0200 4 3599064 01 0 0 0 0</t>
  </si>
  <si>
    <t>D3599 0200 4 3599064 01 A 2 0 0 0 0</t>
  </si>
  <si>
    <t>D3599 0200 4 3599064 01 A 2 2 0 0 0</t>
  </si>
  <si>
    <t>D3599 0200 4 3599064 01 A 2 2 10 0 0</t>
  </si>
  <si>
    <t>D3599 0200 4 3599064 01 A 2 2 11 0 0</t>
  </si>
  <si>
    <t>D3599 0200 4 3599064 01 A 2 2 12 0 0</t>
  </si>
  <si>
    <t>D3599 0200 4 3599064 01 A 2 2 13 0 0</t>
  </si>
  <si>
    <t>D3599 0200 4 3599064 01 A 2 2 14 0 0</t>
  </si>
  <si>
    <t>D3599 0200 4 3599064 01 A 2 2 15 0 0</t>
  </si>
  <si>
    <t>D3599 0200 4 3599064 01 A 2 2 16 0 0</t>
  </si>
  <si>
    <t>D3599 0200 4 3599064 01 A 2 2 17 0 0</t>
  </si>
  <si>
    <t>D3599 0200 4 3599064 01 A 2 2 18 0 0</t>
  </si>
  <si>
    <t>D3599 0200 4 3599064 01 A 2 2 19 0 0</t>
  </si>
  <si>
    <t>D3599 0200 4 3599064 01 A 2 2 2 0 0</t>
  </si>
  <si>
    <t>D3599 0200 4 3599064 02 0 0 0 0</t>
  </si>
  <si>
    <t>D3599 0200 4 3599064 02 A 2 0 0 0 0</t>
  </si>
  <si>
    <t>D3599 0200 4 3599064 02 A 2 2 0 0 0</t>
  </si>
  <si>
    <t>D3599 0200 4 3599064 02 A 2 2 10 0 0</t>
  </si>
  <si>
    <t>D3599 0200 4 3599064 02 A 2 2 11 0 0</t>
  </si>
  <si>
    <t>D3599 0200 4 3599064 02 A 2 2 12 0 0</t>
  </si>
  <si>
    <t>D3599 0200 4 3599064 02 A 2 2 13 0 0</t>
  </si>
  <si>
    <t>D3599 0200 4 3599064 02 A 2 2 14 0 0</t>
  </si>
  <si>
    <t>D3599 0200 4 3599064 02 A 2 2 15 0 0</t>
  </si>
  <si>
    <t>D3599 0200 4 3599064 02 A 2 2 16 0 0</t>
  </si>
  <si>
    <t>D3599 0200 4 3599064 02 A 2 2 17 0 0</t>
  </si>
  <si>
    <t>D3599 0200 4 3599064 02 A 2 2 18 0 0</t>
  </si>
  <si>
    <t>D3599 0200 4 3599064 02 A 2 2 19 0 0</t>
  </si>
  <si>
    <t>D3599 0200 4 3599064 02 A 2 2 2 0 0</t>
  </si>
  <si>
    <t>D3599 0200 4 3599067 0 0 0 0</t>
  </si>
  <si>
    <t>D3599 0200 4 3599067 01 0 0 0 0</t>
  </si>
  <si>
    <t>D3599 0200 4 3599067 01 A 2 0 0 0 0</t>
  </si>
  <si>
    <t>D3599 0200 4 3599067 01 A 2 2 0 0 0</t>
  </si>
  <si>
    <t>D3599 0200 4 3599067 01 A 2 2 10 0 0</t>
  </si>
  <si>
    <t>D3599 0200 4 3599067 01 A 2 2 11 0 0</t>
  </si>
  <si>
    <t>D3599 0200 4 3599067 01 A 2 2 12 0 0</t>
  </si>
  <si>
    <t>D3599 0200 4 3599067 01 A 2 2 13 0 0</t>
  </si>
  <si>
    <t>D3599 0200 4 3599067 01 A 2 2 14 0 0</t>
  </si>
  <si>
    <t>D3599 0200 4 3599067 01 A 2 2 15 0 0</t>
  </si>
  <si>
    <t>D3599 0200 4 3599067 01 A 2 2 16 0 0</t>
  </si>
  <si>
    <t>D3599 0200 4 3599067 01 A 2 2 17 0 0</t>
  </si>
  <si>
    <t>D3599 0200 4 3599067 01 A 2 2 18 0 0</t>
  </si>
  <si>
    <t>D3599 0200 4 3599067 01 A 2 2 19 0 0</t>
  </si>
  <si>
    <t>D3599 0200 4 3599067 01 A 2 2 2 0 0</t>
  </si>
  <si>
    <t>D3599 0200 4 3599067 02 0 0 0 0</t>
  </si>
  <si>
    <t>D3599 0200 4 3599067 02 A 2 0 0 0 0</t>
  </si>
  <si>
    <t>D3599 0200 4 3599067 02 A 2 2 0 0 0</t>
  </si>
  <si>
    <t>D3599 0200 4 3599067 02 A 2 2 10 0 0</t>
  </si>
  <si>
    <t>D3599 0200 4 3599067 02 A 2 2 11 0 0</t>
  </si>
  <si>
    <t>D3599 0200 4 3599067 02 A 2 2 12 0 0</t>
  </si>
  <si>
    <t>D3599 0200 4 3599067 02 A 2 2 13 0 0</t>
  </si>
  <si>
    <t>D3599 0200 4 3599067 02 A 2 2 14 0 0</t>
  </si>
  <si>
    <t>D3599 0200 4 3599067 02 A 2 2 15 0 0</t>
  </si>
  <si>
    <t>D3599 0200 4 3599067 02 A 2 2 16 0 0</t>
  </si>
  <si>
    <t>D3599 0200 4 3599067 02 A 2 2 17 0 0</t>
  </si>
  <si>
    <t>D3599 0200 4 3599067 02 A 2 2 18 0 0</t>
  </si>
  <si>
    <t>D3599 0200 4 3599067 02 A 2 2 19 0 0</t>
  </si>
  <si>
    <t>D3599 0200 4 3599067 02 A 2 2 2 0 0</t>
  </si>
  <si>
    <t>D3599 0200 4 3599067 03 0 0 0 0</t>
  </si>
  <si>
    <t>D3599 0200 4 3599067 03 A 2 0 0 0 0</t>
  </si>
  <si>
    <t>D3599 0200 4 3599067 03 A 2 2 0 0 0</t>
  </si>
  <si>
    <t>D3599 0200 4 3599067 03 A 2 2 10 0 0</t>
  </si>
  <si>
    <t>D3599 0200 4 3599067 03 A 2 2 11 0 0</t>
  </si>
  <si>
    <t>D3599 0200 4 3599067 03 A 2 2 12 0 0</t>
  </si>
  <si>
    <t>D3599 0200 4 3599067 03 A 2 2 13 0 0</t>
  </si>
  <si>
    <t>D3599 0200 4 3599067 03 A 2 2 14 0 0</t>
  </si>
  <si>
    <t>D3599 0200 4 3599067 03 A 2 2 15 0 0</t>
  </si>
  <si>
    <t>D3599 0200 4 3599067 03 A 2 2 16 0 0</t>
  </si>
  <si>
    <t>D3599 0200 4 3599067 03 A 2 2 17 0 0</t>
  </si>
  <si>
    <t>D3599 0200 4 3599067 03 A 2 2 18 0 0</t>
  </si>
  <si>
    <t>D3599 0200 4 3599067 03 A 2 2 19 0 0</t>
  </si>
  <si>
    <t>D3599 0200 4 3599067 03 A 2 2 2 0 0</t>
  </si>
  <si>
    <t>D3599 0200 4 3599068 0 0 0 0</t>
  </si>
  <si>
    <t>D3599 0200 4 3599068 01 0 0 0 0</t>
  </si>
  <si>
    <t>D3599 0200 4 3599068 01 A 2 0 0 0 0</t>
  </si>
  <si>
    <t>D3599 0200 4 3599068 01 A 2 2 0 0 0</t>
  </si>
  <si>
    <t>D3599 0200 4 3599068 01 A 2 2 10 0 0</t>
  </si>
  <si>
    <t>D3599 0200 4 3599068 01 A 2 2 11 0 0</t>
  </si>
  <si>
    <t>D3599 0200 4 3599068 01 A 2 2 12 0 0</t>
  </si>
  <si>
    <t>D3599 0200 4 3599068 01 A 2 2 13 0 0</t>
  </si>
  <si>
    <t>D3599 0200 4 3599068 01 A 2 2 14 0 0</t>
  </si>
  <si>
    <t>D3599 0200 4 3599068 01 A 2 2 15 0 0</t>
  </si>
  <si>
    <t>D3599 0200 4 3599068 01 A 2 2 16 0 0</t>
  </si>
  <si>
    <t>D3599 0200 4 3599068 01 A 2 2 17 0 0</t>
  </si>
  <si>
    <t>D3599 0200 4 3599068 01 A 2 2 18 0 0</t>
  </si>
  <si>
    <t>D3599 0200 4 3599068 01 A 2 2 19 0 0</t>
  </si>
  <si>
    <t>D3599 0200 4 3599068 01 A 2 2 2 0 0</t>
  </si>
  <si>
    <t>D3599 0200 4 3599068 02 0 0 0 0</t>
  </si>
  <si>
    <t>D3599 0200 4 3599068 02 A 2 0 0 0 0</t>
  </si>
  <si>
    <t>D3599 0200 4 3599068 02 A 2 2 0 0 0</t>
  </si>
  <si>
    <t>D3599 0200 4 3599068 02 A 2 2 10 0 0</t>
  </si>
  <si>
    <t>D3599 0200 4 3599068 02 A 2 2 11 0 0</t>
  </si>
  <si>
    <t>D3599 0200 4 3599068 02 A 2 2 12 0 0</t>
  </si>
  <si>
    <t>D3599 0200 4 3599068 02 A 2 2 13 0 0</t>
  </si>
  <si>
    <t>D3599 0200 4 3599068 02 A 2 2 14 0 0</t>
  </si>
  <si>
    <t>D3599 0200 4 3599068 02 A 2 2 15 0 0</t>
  </si>
  <si>
    <t>D3599 0200 4 3599068 02 A 2 2 16 0 0</t>
  </si>
  <si>
    <t>D3599 0200 4 3599068 02 A 2 2 17 0 0</t>
  </si>
  <si>
    <t>D3599 0200 4 3599068 02 A 2 2 18 0 0</t>
  </si>
  <si>
    <t>D3599 0200 4 3599068 02 A 2 2 19 0 0</t>
  </si>
  <si>
    <t>D3599 0200 4 3599068 02 A 2 2 2 0 0</t>
  </si>
  <si>
    <t>D3599 0200 4 3599072 0 0 0 0</t>
  </si>
  <si>
    <t>D3599 0200 4 3599072 01 0 0 0 0</t>
  </si>
  <si>
    <t>D3599 0200 4 3599072 01 A 2 0 0 0 0</t>
  </si>
  <si>
    <t>D3599 0200 4 3599072 01 A 2 2 0 0 0</t>
  </si>
  <si>
    <t>D3599 0200 4 3599072 01 A 2 2 10 0 0</t>
  </si>
  <si>
    <t>D3599 0200 4 3599072 01 A 2 2 11 0 0</t>
  </si>
  <si>
    <t>D3599 0200 4 3599072 01 A 2 2 12 0 0</t>
  </si>
  <si>
    <t>D3599 0200 4 3599072 01 A 2 2 13 0 0</t>
  </si>
  <si>
    <t>D3599 0200 4 3599072 01 A 2 2 14 0 0</t>
  </si>
  <si>
    <t>D3599 0200 4 3599072 01 A 2 2 15 0 0</t>
  </si>
  <si>
    <t>D3599 0200 4 3599072 01 A 2 2 16 0 0</t>
  </si>
  <si>
    <t>D3599 0200 4 3599072 01 A 2 2 17 0 0</t>
  </si>
  <si>
    <t>D3599 0200 4 3599072 01 A 2 2 18 0 0</t>
  </si>
  <si>
    <t>D3599 0200 4 3599072 01 A 2 2 19 0 0</t>
  </si>
  <si>
    <t>D3599 0200 4 3599072 01 A 2 2 2 0 0</t>
  </si>
  <si>
    <t>D3599 0200 4 3599072 02 0 0 0 0</t>
  </si>
  <si>
    <t>D3599 0200 4 3599072 02 A 2 0 0 0 0</t>
  </si>
  <si>
    <t>D3599 0200 4 3599072 02 A 2 2 0 0 0</t>
  </si>
  <si>
    <t>D3599 0200 4 3599072 02 A 2 2 10 0 0</t>
  </si>
  <si>
    <t>D3599 0200 4 3599072 02 A 2 2 11 0 0</t>
  </si>
  <si>
    <t>D3599 0200 4 3599072 02 A 2 2 12 0 0</t>
  </si>
  <si>
    <t>D3599 0200 4 3599072 02 A 2 2 13 0 0</t>
  </si>
  <si>
    <t>D3599 0200 4 3599072 02 A 2 2 14 0 0</t>
  </si>
  <si>
    <t>D3599 0200 4 3599072 02 A 2 2 15 0 0</t>
  </si>
  <si>
    <t>D3599 0200 4 3599072 02 A 2 2 16 0 0</t>
  </si>
  <si>
    <t>D3599 0200 4 3599072 02 A 2 2 17 0 0</t>
  </si>
  <si>
    <t>D3599 0200 4 3599072 02 A 2 2 18 0 0</t>
  </si>
  <si>
    <t>D3599 0200 4 3599072 02 A 2 2 19 0 0</t>
  </si>
  <si>
    <t>D3599 0200 4 3599072 02 A 2 2 2 0 0</t>
  </si>
  <si>
    <t>D3599 0200 4 3599921 0 0 0 0</t>
  </si>
  <si>
    <t>D3599 0200 4 3599921 01 0 0 0 0</t>
  </si>
  <si>
    <t>D3599 0200 4 3599921 01 A 2 0 0 0 0</t>
  </si>
  <si>
    <t>D3599 0200 4 3599921 01 A 2 2 0 0 0</t>
  </si>
  <si>
    <t>D3599 0200 4 3599921 01 A 2 2 10 0 0</t>
  </si>
  <si>
    <t>D3599 0200 4 3599921 01 A 2 2 11 0 0</t>
  </si>
  <si>
    <t>D3599 0200 4 3599921 01 A 2 2 12 0 0</t>
  </si>
  <si>
    <t>D3599 0200 4 3599921 01 A 2 2 13 0 0</t>
  </si>
  <si>
    <t>D3599 0200 4 3599921 01 A 2 2 14 0 0</t>
  </si>
  <si>
    <t>D3599 0200 4 3599921 01 A 2 2 15 0 0</t>
  </si>
  <si>
    <t>D3599 0200 4 3599921 01 A 2 2 16 0 0</t>
  </si>
  <si>
    <t>D3599 0200 4 3599921 01 A 2 2 17 0 0</t>
  </si>
  <si>
    <t>D3599 0200 4 3599921 01 A 2 2 18 0 0</t>
  </si>
  <si>
    <t>D3599 0200 4 3599921 01 A 2 2 19 0 0</t>
  </si>
  <si>
    <t>D3599 0200 4 3599921 01 A 2 2 2 0 0</t>
  </si>
  <si>
    <t>D3599 0200 4 3599921 02 0 0 0 0</t>
  </si>
  <si>
    <t>D3599 0200 4 3599921 02 A 2 0 0 0 0</t>
  </si>
  <si>
    <t>D3599 0200 4 3599921 02 A 2 2 0 0 0</t>
  </si>
  <si>
    <t>D3599 0200 4 3599921 02 A 2 2 10 0 0</t>
  </si>
  <si>
    <t>D3599 0200 4 3599921 02 A 2 2 11 0 0</t>
  </si>
  <si>
    <t>D3599 0200 4 3599921 02 A 2 2 12 0 0</t>
  </si>
  <si>
    <t>D3599 0200 4 3599921 02 A 2 2 13 0 0</t>
  </si>
  <si>
    <t>D3599 0200 4 3599921 02 A 2 2 14 0 0</t>
  </si>
  <si>
    <t>D3599 0200 4 3599921 02 A 2 2 15 0 0</t>
  </si>
  <si>
    <t>D3599 0200 4 3599921 02 A 2 2 16 0 0</t>
  </si>
  <si>
    <t>D3599 0200 4 3599921 02 A 2 2 17 0 0</t>
  </si>
  <si>
    <t>D3599 0200 4 3599921 02 A 2 2 18 0 0</t>
  </si>
  <si>
    <t>D3599 0200 4 3599921 02 A 2 2 19 0 0</t>
  </si>
  <si>
    <t>D3599 0200 4 3599921 02 A 2 2 2 0 0</t>
  </si>
  <si>
    <t>D3599 0200 4 3599921 03 0 0 0 0</t>
  </si>
  <si>
    <t>D3599 0200 4 3599921 03 A 2 0 0 0 0</t>
  </si>
  <si>
    <t>D3599 0200 4 3599921 03 A 2 2 0 0 0</t>
  </si>
  <si>
    <t>D3599 0200 4 3599921 03 A 2 2 10 0 0</t>
  </si>
  <si>
    <t>D3599 0200 4 3599921 03 A 2 2 11 0 0</t>
  </si>
  <si>
    <t>D3599 0200 4 3599921 03 A 2 2 12 0 0</t>
  </si>
  <si>
    <t>D3599 0200 4 3599921 03 A 2 2 13 0 0</t>
  </si>
  <si>
    <t>D3599 0200 4 3599921 03 A 2 2 14 0 0</t>
  </si>
  <si>
    <t>D3599 0200 4 3599921 03 A 2 2 15 0 0</t>
  </si>
  <si>
    <t>D3599 0200 4 3599921 03 A 2 2 16 0 0</t>
  </si>
  <si>
    <t>D3599 0200 4 3599921 03 A 2 2 17 0 0</t>
  </si>
  <si>
    <t>D3599 0200 4 3599921 03 A 2 2 18 0 0</t>
  </si>
  <si>
    <t>D3599 0200 4 3599921 03 A 2 2 19 0 0</t>
  </si>
  <si>
    <t>D3599 0200 4 3599921 03 A 2 2 2 0 0</t>
  </si>
  <si>
    <t>D3599 0200 4 3599923 0 0 0 0</t>
  </si>
  <si>
    <t>D3599 0200 4 3599923 01 0 0 0 0</t>
  </si>
  <si>
    <t>D3599 0200 4 3599923 01 A 2 0 0 0 0</t>
  </si>
  <si>
    <t>D3599 0200 4 3599923 01 A 2 2 0 0 0</t>
  </si>
  <si>
    <t>D3599 0200 4 3599923 01 A 2 2 10 0 0</t>
  </si>
  <si>
    <t>D3599 0200 4 3599923 01 A 2 2 11 0 0</t>
  </si>
  <si>
    <t>D3599 0200 4 3599923 01 A 2 2 12 0 0</t>
  </si>
  <si>
    <t>D3599 0200 4 3599923 01 A 2 2 13 0 0</t>
  </si>
  <si>
    <t>D3599 0200 4 3599923 01 A 2 2 14 0 0</t>
  </si>
  <si>
    <t>D3599 0200 4 3599923 01 A 2 2 15 0 0</t>
  </si>
  <si>
    <t>D3599 0200 4 3599923 01 A 2 2 16 0 0</t>
  </si>
  <si>
    <t>D3599 0200 4 3599923 01 A 2 2 17 0 0</t>
  </si>
  <si>
    <t>D3599 0200 4 3599923 01 A 2 2 18 0 0</t>
  </si>
  <si>
    <t>D3599 0200 4 3599923 01 A 2 2 19 0 0</t>
  </si>
  <si>
    <t>D3599 0200 4 3599923 01 A 2 2 2 0 0</t>
  </si>
  <si>
    <t>D3599 0200 4 3599923 02 0 0 0 0</t>
  </si>
  <si>
    <t>D3599 0200 4 3599923 02 A 2 0 0 0 0</t>
  </si>
  <si>
    <t>D3599 0200 4 3599923 02 A 2 2 0 0 0</t>
  </si>
  <si>
    <t>D3599 0200 4 3599923 02 A 2 2 10 0 0</t>
  </si>
  <si>
    <t>D3599 0200 4 3599923 02 A 2 2 11 0 0</t>
  </si>
  <si>
    <t>D3599 0200 4 3599923 02 A 2 2 12 0 0</t>
  </si>
  <si>
    <t>D3599 0200 4 3599923 02 A 2 2 13 0 0</t>
  </si>
  <si>
    <t>D3599 0200 4 3599923 02 A 2 2 14 0 0</t>
  </si>
  <si>
    <t>D3599 0200 4 3599923 02 A 2 2 15 0 0</t>
  </si>
  <si>
    <t>D3599 0200 4 3599923 02 A 2 2 16 0 0</t>
  </si>
  <si>
    <t>D3599 0200 4 3599923 02 A 2 2 17 0 0</t>
  </si>
  <si>
    <t>D3599 0200 4 3599923 02 A 2 2 18 0 0</t>
  </si>
  <si>
    <t>D3599 0200 4 3599923 02 A 2 2 19 0 0</t>
  </si>
  <si>
    <t>D3599 0200 4 3599923 02 A 2 2 2 0 0</t>
  </si>
  <si>
    <t>D3599 0200 4 3599923 03 0 0 0 0</t>
  </si>
  <si>
    <t>D3599 0200 4 3599923 03 A 2 0 0 0 0</t>
  </si>
  <si>
    <t>D3599 0200 4 3599923 03 A 2 2 0 0 0</t>
  </si>
  <si>
    <t>D3599 0200 4 3599923 03 A 2 2 10 0 0</t>
  </si>
  <si>
    <t>D3599 0200 4 3599923 03 A 2 2 11 0 0</t>
  </si>
  <si>
    <t>D3599 0200 4 3599923 03 A 2 2 12 0 0</t>
  </si>
  <si>
    <t>D3599 0200 4 3599923 03 A 2 2 13 0 0</t>
  </si>
  <si>
    <t>D3599 0200 4 3599923 03 A 2 2 14 0 0</t>
  </si>
  <si>
    <t>D3599 0200 4 3599923 03 A 2 2 15 0 0</t>
  </si>
  <si>
    <t>D3599 0200 4 3599923 03 A 2 2 16 0 0</t>
  </si>
  <si>
    <t>D3599 0200 4 3599923 03 A 2 2 17 0 0</t>
  </si>
  <si>
    <t>D3599 0200 4 3599923 03 A 2 2 18 0 0</t>
  </si>
  <si>
    <t>D3599 0200 4 3599923 03 A 2 2 19 0 0</t>
  </si>
  <si>
    <t>D3599 0200 4 3599923 03 A 2 2 2 0 0</t>
  </si>
  <si>
    <t>D3599 0200 5 0 0 0 0</t>
  </si>
  <si>
    <t>D3599 0200 5 3599014 0 0 0 0</t>
  </si>
  <si>
    <t>D3599 0200 5 3599014 01 0 0 0 0</t>
  </si>
  <si>
    <t>D3599 0200 5 3599014 01 A 2 0 0 0 0</t>
  </si>
  <si>
    <t>D3599 0200 5 3599014 01 A 2 2 0 0 0</t>
  </si>
  <si>
    <t>D3599 0200 5 3599014 01 A 2 2 10 0 0</t>
  </si>
  <si>
    <t>D3599 0200 5 3599014 01 A 2 2 11 0 0</t>
  </si>
  <si>
    <t>D3599 0200 5 3599014 01 A 2 2 12 0 0</t>
  </si>
  <si>
    <t>D3599 0200 5 3599014 01 A 2 2 13 0 0</t>
  </si>
  <si>
    <t>D3599 0200 5 3599014 01 A 2 2 14 0 0</t>
  </si>
  <si>
    <t>D3599 0200 5 3599014 01 A 2 2 15 0 0</t>
  </si>
  <si>
    <t>D3599 0200 5 3599014 01 A 2 2 16 0 0</t>
  </si>
  <si>
    <t>D3599 0200 5 3599014 01 A 2 2 17 0 0</t>
  </si>
  <si>
    <t>D3599 0200 5 3599014 01 A 2 2 18 0 0</t>
  </si>
  <si>
    <t>D3599 0200 5 3599014 01 A 2 2 19 0 0</t>
  </si>
  <si>
    <t>D3599 0200 5 3599014 01 A 2 2 2 0 0</t>
  </si>
  <si>
    <t>D3599 0200 5 3599014 02 0 0 0 0</t>
  </si>
  <si>
    <t>D3599 0200 5 3599014 02 A 2 0 0 0 0</t>
  </si>
  <si>
    <t>D3599 0200 5 3599014 02 A 2 2 0 0 0</t>
  </si>
  <si>
    <t>D3599 0200 5 3599014 02 A 2 2 10 0 0</t>
  </si>
  <si>
    <t>D3599 0200 5 3599014 02 A 2 2 11 0 0</t>
  </si>
  <si>
    <t>D3599 0200 5 3599014 02 A 2 2 12 0 0</t>
  </si>
  <si>
    <t>D3599 0200 5 3599014 02 A 2 2 13 0 0</t>
  </si>
  <si>
    <t>D3599 0200 5 3599014 02 A 2 2 14 0 0</t>
  </si>
  <si>
    <t>D3599 0200 5 3599014 02 A 2 2 15 0 0</t>
  </si>
  <si>
    <t>D3599 0200 5 3599014 02 A 2 2 16 0 0</t>
  </si>
  <si>
    <t>D3599 0200 5 3599014 02 A 2 2 17 0 0</t>
  </si>
  <si>
    <t>D3599 0200 5 3599014 02 A 2 2 18 0 0</t>
  </si>
  <si>
    <t>D3599 0200 5 3599014 02 A 2 2 19 0 0</t>
  </si>
  <si>
    <t>D3599 0200 5 3599014 02 A 2 2 2 0 0</t>
  </si>
  <si>
    <t>D3599 0200 5 3599014 03 0 0 0 0</t>
  </si>
  <si>
    <t>D3599 0200 5 3599014 03 A 2 0 0 0 0</t>
  </si>
  <si>
    <t>D3599 0200 5 3599014 03 A 2 2 0 0 0</t>
  </si>
  <si>
    <t>D3599 0200 5 3599014 03 A 2 2 10 0 0</t>
  </si>
  <si>
    <t>D3599 0200 5 3599014 03 A 2 2 11 0 0</t>
  </si>
  <si>
    <t>D3599 0200 5 3599014 03 A 2 2 12 0 0</t>
  </si>
  <si>
    <t>D3599 0200 5 3599014 03 A 2 2 13 0 0</t>
  </si>
  <si>
    <t>D3599 0200 5 3599014 03 A 2 2 14 0 0</t>
  </si>
  <si>
    <t>D3599 0200 5 3599014 03 A 2 2 15 0 0</t>
  </si>
  <si>
    <t>D3599 0200 5 3599014 03 A 2 2 16 0 0</t>
  </si>
  <si>
    <t>D3599 0200 5 3599014 03 A 2 2 17 0 0</t>
  </si>
  <si>
    <t>D3599 0200 5 3599014 03 A 2 2 18 0 0</t>
  </si>
  <si>
    <t>D3599 0200 5 3599014 03 A 2 2 19 0 0</t>
  </si>
  <si>
    <t>D3599 0200 5 3599014 03 A 2 2 2 0 0</t>
  </si>
  <si>
    <t>B-5-1-12-92-0</t>
  </si>
  <si>
    <t>B-5-1-16-25-0</t>
  </si>
  <si>
    <t>SERVICIOS DE VENTA AL POR MENOR PRESTADOS A COMISIÓN O POR CONTRATA</t>
  </si>
  <si>
    <t>A-05-01-02-006-002-05</t>
  </si>
  <si>
    <t>B 5 1 16 25 0</t>
  </si>
  <si>
    <t>0-0-0-0</t>
  </si>
  <si>
    <t>DISPONIBILIDAD INICIAL</t>
  </si>
  <si>
    <t>1-0-0-0</t>
  </si>
  <si>
    <t xml:space="preserve">INGRESOS CORRIENTES </t>
  </si>
  <si>
    <t>1-25-0-0</t>
  </si>
  <si>
    <t xml:space="preserve">VENTA DE BIENES Y SERVICIOS </t>
  </si>
  <si>
    <t>1-25-12-0</t>
  </si>
  <si>
    <t>1-25-12-36</t>
  </si>
  <si>
    <t>1-25-12-38</t>
  </si>
  <si>
    <t>1-25-12-39</t>
  </si>
  <si>
    <t>1-25-12-71</t>
  </si>
  <si>
    <t>1-25-12-72</t>
  </si>
  <si>
    <t>1-25-12-74</t>
  </si>
  <si>
    <t>ARTÍCULOS TEXTILES N.C.P.</t>
  </si>
  <si>
    <t>1-25-12-82</t>
  </si>
  <si>
    <t>1-25-12-92</t>
  </si>
  <si>
    <t>1-25-12-93</t>
  </si>
  <si>
    <t>CALZADO CON SUELA Y PARTE SUPERIOR ELABORADOS EN CAUCHO O PLÁSTICO, O CON LA PARTE SUPERIOR DE CUERO O MATERIALES TEXTILES, DIFERENTES DE ZAPATOS DEPORTIVOS, CALZADO QUE INCORPORA PUNTERA PROTECTORA DE METAL Y CALZADO ESPECIAL MISCELÁNEO</t>
  </si>
  <si>
    <t>1-25-13-0</t>
  </si>
  <si>
    <t>OTROS BIENES TRANSPORTABLES, (EXCEPTO PRODUCTOS METÁLICOS, MAQUINARIA Y EQUIPO)</t>
  </si>
  <si>
    <t>1-25-13-19</t>
  </si>
  <si>
    <t>PRODUCTOS DE MADERA; ARTÍCULOS DE CORCHO, MATERIALES TRENZABLES Y PAJA N.C.P.</t>
  </si>
  <si>
    <t>1-25-13-22</t>
  </si>
  <si>
    <t>LIBROS IMPRESOS</t>
  </si>
  <si>
    <t>1-25-13-62</t>
  </si>
  <si>
    <t>1-25-13-71</t>
  </si>
  <si>
    <t>1-25-13-72</t>
  </si>
  <si>
    <t>1-25-13-76</t>
  </si>
  <si>
    <t>PIEDRA DE CONSTRUCCIÓN O DE TALLA LABRADAS, Y SUS MANUFACTURAS (EXCEPTO SIN LABRAR)</t>
  </si>
  <si>
    <t>1-25-13-77</t>
  </si>
  <si>
    <t>1-25-13-85</t>
  </si>
  <si>
    <t>1-25-13-89</t>
  </si>
  <si>
    <t>1-25-14-0</t>
  </si>
  <si>
    <t>PRODUCTOS METÁLICOS Y PAQUETES DE SOFWARE</t>
  </si>
  <si>
    <t>1-25-14-12</t>
  </si>
  <si>
    <t>PRODUCTOS DE HIERRO Y ACERO</t>
  </si>
  <si>
    <t>1-25-14-13</t>
  </si>
  <si>
    <t>METALES PRECIOSOS COMUNES Y METALES ENCHAPADOS CON METALES PRECIOSOS</t>
  </si>
  <si>
    <t>1-25-14-24</t>
  </si>
  <si>
    <t>OTROS PRODUCTOS METÁLICOS ELABORADOS</t>
  </si>
  <si>
    <t>1-25-17-0</t>
  </si>
  <si>
    <t>1-25-17-21</t>
  </si>
  <si>
    <t>1-25-17-31</t>
  </si>
  <si>
    <t>1-25-17-32</t>
  </si>
  <si>
    <t>1-25-17-33</t>
  </si>
  <si>
    <t>1-25-18-0</t>
  </si>
  <si>
    <t>SERVICIOS PRESTADOS A LAS EMPRESAS Y SERVICIOS DE PRODUCCIÓN</t>
  </si>
  <si>
    <t>1-25-18-59</t>
  </si>
  <si>
    <t>1-25-19-0</t>
  </si>
  <si>
    <t>1-25-19-11</t>
  </si>
  <si>
    <t>SERVICIOS ADMINISTRATIVOS DEL GOBIERNO</t>
  </si>
  <si>
    <t>1-25-19-29</t>
  </si>
  <si>
    <t>1-26-0-0</t>
  </si>
  <si>
    <t xml:space="preserve">TRANSFERENCIAS CORRIENTES </t>
  </si>
  <si>
    <t>1-26-3-0</t>
  </si>
  <si>
    <t xml:space="preserve">APORTES DE LA NACIÓN - SUBVENCIONES </t>
  </si>
  <si>
    <t>TRANSFERENCIA A ARTESANÍAS DE COLOMBIA FUNCIONAMIENTO Y APOYO AL SECTOR ARTESANAL</t>
  </si>
  <si>
    <t>1-26-2-0</t>
  </si>
  <si>
    <t>1-26-2-1</t>
  </si>
  <si>
    <t>SENTENCIAS</t>
  </si>
  <si>
    <t>1-26-2-2</t>
  </si>
  <si>
    <t xml:space="preserve">CONCILIACIONES </t>
  </si>
  <si>
    <t>2-0-0-0</t>
  </si>
  <si>
    <t xml:space="preserve">RECURSOS DE CAPITAL </t>
  </si>
  <si>
    <t>2-1-0-0</t>
  </si>
  <si>
    <t xml:space="preserve">DISPOSICIÓN DE ACTIVOS </t>
  </si>
  <si>
    <t>2-1-2-0</t>
  </si>
  <si>
    <t xml:space="preserve">DISPOSICIÓN DE ACTIVOS  NO FINANCIEROS </t>
  </si>
  <si>
    <t>2-1-2-1</t>
  </si>
  <si>
    <t xml:space="preserve">VENTA DE TERRENOS </t>
  </si>
  <si>
    <t>2-1-2-2</t>
  </si>
  <si>
    <t xml:space="preserve">VENTA DE EDIFICACIONES </t>
  </si>
  <si>
    <t>2-1-2-3</t>
  </si>
  <si>
    <t xml:space="preserve">VENTA DE OTROS ACTIVOS NO FINANCIEROS </t>
  </si>
  <si>
    <t>2-2-0-0</t>
  </si>
  <si>
    <t xml:space="preserve">EXCEDENTES FINANCIEROS </t>
  </si>
  <si>
    <t>2-2-2-0</t>
  </si>
  <si>
    <t xml:space="preserve">EMPRESAS INDUSTRIALES Y COMERCIALES DEL ESTADO NO SOCIETARIAS </t>
  </si>
  <si>
    <t>2-5-0-0</t>
  </si>
  <si>
    <t xml:space="preserve">RENDIMIENTOS FINANCIEROS </t>
  </si>
  <si>
    <t>2-5-1-0</t>
  </si>
  <si>
    <t xml:space="preserve">RECURSOS DE LA ENTIDAD </t>
  </si>
  <si>
    <t>2-5-1-1</t>
  </si>
  <si>
    <t xml:space="preserve">TÍTULOS PARTICIPATIVOS </t>
  </si>
  <si>
    <t>2-5-1-2</t>
  </si>
  <si>
    <t xml:space="preserve">DEPÓSITOS </t>
  </si>
  <si>
    <t>2-8-0-0</t>
  </si>
  <si>
    <t xml:space="preserve">TRANSFERENCIAS DE CAPITAL </t>
  </si>
  <si>
    <t>2-8-1-0</t>
  </si>
  <si>
    <t>DONACIONES</t>
  </si>
  <si>
    <t>2-8-1-1</t>
  </si>
  <si>
    <t xml:space="preserve">DE GOBIERNOS EXTRANJEROS </t>
  </si>
  <si>
    <t>2-8-1-2</t>
  </si>
  <si>
    <t>DE ORGANIZACIONES INTERNACIONALES</t>
  </si>
  <si>
    <t>2-8-1-3</t>
  </si>
  <si>
    <t>OTRAS DONACIONES</t>
  </si>
  <si>
    <t>2-9-0-0</t>
  </si>
  <si>
    <t>RECUPERACIÓN DE CARTERA - PRÉSTAMOS</t>
  </si>
  <si>
    <t>2-9-1-0</t>
  </si>
  <si>
    <t xml:space="preserve">DE ENTIDADES DEL NIVEL TERRITORIAL </t>
  </si>
  <si>
    <t>2-9-2-0</t>
  </si>
  <si>
    <t xml:space="preserve">DE OTRAS ENTIDADES DEL GOBIERNO </t>
  </si>
  <si>
    <t>2-9-3-0</t>
  </si>
  <si>
    <t xml:space="preserve">DE PERSONAS NATURALES </t>
  </si>
  <si>
    <t>1 25 12 36</t>
  </si>
  <si>
    <t>1 25 12 38</t>
  </si>
  <si>
    <t>1 25 12 39</t>
  </si>
  <si>
    <t>1 25 12 71</t>
  </si>
  <si>
    <t>1 25 12 72</t>
  </si>
  <si>
    <t>1 25 12 74</t>
  </si>
  <si>
    <t>1 25 12 82</t>
  </si>
  <si>
    <t>1 25 12 92</t>
  </si>
  <si>
    <t>1 25 12 93</t>
  </si>
  <si>
    <t>1 25 13 19</t>
  </si>
  <si>
    <t>1 25 13 22</t>
  </si>
  <si>
    <t>1 25 13 62</t>
  </si>
  <si>
    <t>1 25 13 71</t>
  </si>
  <si>
    <t>1 25 13 72</t>
  </si>
  <si>
    <t>1 25 13 76</t>
  </si>
  <si>
    <t>1 25 13 77</t>
  </si>
  <si>
    <t>1 25 13 85</t>
  </si>
  <si>
    <t>1 25 13 89</t>
  </si>
  <si>
    <t>1 25 14 12</t>
  </si>
  <si>
    <t>1 25 14 13</t>
  </si>
  <si>
    <t>1 25 14 24</t>
  </si>
  <si>
    <t>1 25 17 21</t>
  </si>
  <si>
    <t>1 25 17 31</t>
  </si>
  <si>
    <t>1 25 17 32</t>
  </si>
  <si>
    <t>1 25 17 33</t>
  </si>
  <si>
    <t>1 25 18 59</t>
  </si>
  <si>
    <t>1 25 19 11</t>
  </si>
  <si>
    <t>1 25 19 29</t>
  </si>
  <si>
    <t>1 26 2 1</t>
  </si>
  <si>
    <t>1 26 2 2</t>
  </si>
  <si>
    <t>2 1 2 1</t>
  </si>
  <si>
    <t>2 1 2 2</t>
  </si>
  <si>
    <t>2 1 2 3</t>
  </si>
  <si>
    <t>2 5 1 1</t>
  </si>
  <si>
    <t>2 5 1 2</t>
  </si>
  <si>
    <t>2 8 1 1</t>
  </si>
  <si>
    <t>2 8 1 2</t>
  </si>
  <si>
    <t>2 8 1 3</t>
  </si>
  <si>
    <t>0</t>
  </si>
  <si>
    <t>1 25</t>
  </si>
  <si>
    <t xml:space="preserve">1 25 12 </t>
  </si>
  <si>
    <t xml:space="preserve">1 25 13 </t>
  </si>
  <si>
    <t xml:space="preserve">1 25 14 </t>
  </si>
  <si>
    <t xml:space="preserve">1 25 17 </t>
  </si>
  <si>
    <t xml:space="preserve">1 25 18 </t>
  </si>
  <si>
    <t xml:space="preserve">1 25 19 </t>
  </si>
  <si>
    <t xml:space="preserve">1 26 </t>
  </si>
  <si>
    <t xml:space="preserve">1 26 3 </t>
  </si>
  <si>
    <t xml:space="preserve">1 26 2 </t>
  </si>
  <si>
    <t xml:space="preserve">2 </t>
  </si>
  <si>
    <t xml:space="preserve">2 1 </t>
  </si>
  <si>
    <t xml:space="preserve">2 1 2 </t>
  </si>
  <si>
    <t xml:space="preserve">2 2 </t>
  </si>
  <si>
    <t xml:space="preserve">2 2 2 </t>
  </si>
  <si>
    <t xml:space="preserve">2 5 </t>
  </si>
  <si>
    <t xml:space="preserve">2 5 1 </t>
  </si>
  <si>
    <t xml:space="preserve">2 8 </t>
  </si>
  <si>
    <t xml:space="preserve">2 8 1 </t>
  </si>
  <si>
    <t xml:space="preserve">2 9 </t>
  </si>
  <si>
    <t xml:space="preserve">2 9 1 </t>
  </si>
  <si>
    <t xml:space="preserve">2 9 2 </t>
  </si>
  <si>
    <t xml:space="preserve">2 9 3 </t>
  </si>
  <si>
    <t>D3502 0200 7 3502027 01 A 2 0 0 0 0</t>
  </si>
  <si>
    <t>D3502 0200 7 3502027 03 A 2 0 0 0 0</t>
  </si>
  <si>
    <t>D3502 0200 7 3502105 02 A 2 0 0 0 0</t>
  </si>
  <si>
    <t>D3502 0200 9 3502007 02 0 0 0 0</t>
  </si>
  <si>
    <t>soporte@zue.com.co</t>
  </si>
  <si>
    <t>NOMBRE</t>
  </si>
  <si>
    <t>2</t>
  </si>
  <si>
    <t>TOTAL INGRESOS VIGENCIA</t>
  </si>
  <si>
    <t>TOTAL INGRESOS + DISPONIBILIDAD INICIAL</t>
  </si>
  <si>
    <t>D-3502-0200-7-3502024-11-A-2-0-0-0-0</t>
  </si>
  <si>
    <t>D-3502-0200-7-3502027-01-A-2-0-0-0-0</t>
  </si>
  <si>
    <t>D-3502-0200-7-3502027-02-A-2-0-0-0-0</t>
  </si>
  <si>
    <t>D-3502-0200-7-3502027-03-A-2-0-0-0-0</t>
  </si>
  <si>
    <t>D-3502-0200-7-3502105-01-A-2-0-0-0-0</t>
  </si>
  <si>
    <t>D-3502-0200-7-3502105-02-A-2-0-0-0-0</t>
  </si>
  <si>
    <t>D-3502-0200-7-3502105-03-A-2-0-0-0-0</t>
  </si>
  <si>
    <t>D-3502-0200-9-3502012-01-A-3-0-0-0-0</t>
  </si>
  <si>
    <t>D-3502-0200-9-3502012-01-A-3-2-0-0-0</t>
  </si>
  <si>
    <t>CUOTAS DE AFILIACIÓN O MEMBRESÍAS A ORGANIZACIONES</t>
  </si>
  <si>
    <t>D-3502-0200-9-3502012-01-A-3-2-2-0-0</t>
  </si>
  <si>
    <t>A INTERNACIONALES</t>
  </si>
  <si>
    <t>C-800-0-37-</t>
  </si>
  <si>
    <t>D-800-0-37-</t>
  </si>
  <si>
    <t>CNV OLEODUCTO CENTRAL S.A. OCENSA. ADC 2019-522</t>
  </si>
  <si>
    <t>C-800-0-37-A-02</t>
  </si>
  <si>
    <t>C-800-0-37-A-02-02</t>
  </si>
  <si>
    <t>C-800-0-37-A-02-02-01-000</t>
  </si>
  <si>
    <t>C-800-0-37-A-02-02-01-001</t>
  </si>
  <si>
    <t>C-800-0-37-A-02-02-01-002</t>
  </si>
  <si>
    <t>C-800-0-37-A-02-02-01-003</t>
  </si>
  <si>
    <t>C-800-0-37-A-02-02-01-004</t>
  </si>
  <si>
    <t>C-800-0-37-A-02-02-02-005</t>
  </si>
  <si>
    <t>C-800-0-37-A-02-02-02-006</t>
  </si>
  <si>
    <t>C-800-0-37-A-02-02-02-007</t>
  </si>
  <si>
    <t>C-800-0-37-A-02-02-02-008</t>
  </si>
  <si>
    <t>C-800-0-37-A-02-02-02-009</t>
  </si>
  <si>
    <t>C-800-0-37-A-02-02-02-010</t>
  </si>
  <si>
    <t>D-800-0-37-A-2-0-0-0-0</t>
  </si>
  <si>
    <t>D-800-0-37-A-2-2-0-0-0</t>
  </si>
  <si>
    <t>D-800-0-37-A-2-2-10-0-0</t>
  </si>
  <si>
    <t>D-800-0-37-A-2-2-11-0-0</t>
  </si>
  <si>
    <t>D-800-0-37-A-2-2-12-0-0</t>
  </si>
  <si>
    <t>D-800-0-37-A-2-2-13-0-0</t>
  </si>
  <si>
    <t>D-800-0-37-A-2-2-14-0-0</t>
  </si>
  <si>
    <t>D-800-0-37-A-2-2-15-0-0</t>
  </si>
  <si>
    <t>D-800-0-37-A-2-2-16-0-0</t>
  </si>
  <si>
    <t>D-800-0-37-A-2-2-17-0-0</t>
  </si>
  <si>
    <t>D-800-0-37-A-2-2-18-0-0</t>
  </si>
  <si>
    <t>D-800-0-37-A-2-2-19-0-0</t>
  </si>
  <si>
    <t>D-800-0-37-A-2-2-2-0-0</t>
  </si>
  <si>
    <t>C-800-0-24-</t>
  </si>
  <si>
    <t>C-800-0-24-A-02</t>
  </si>
  <si>
    <t>C-800-0-24-A-02-02</t>
  </si>
  <si>
    <t>C-800-0-24-A-02-02-01-000</t>
  </si>
  <si>
    <t>C-800-0-24-A-02-02-01-001</t>
  </si>
  <si>
    <t>C-800-0-24-A-02-02-01-002</t>
  </si>
  <si>
    <t>C-800-0-24-A-02-02-01-003</t>
  </si>
  <si>
    <t>C-800-0-24-A-02-02-01-004</t>
  </si>
  <si>
    <t>C-800-0-24-A-02-02-02-005</t>
  </si>
  <si>
    <t>C-800-0-24-A-02-02-02-006</t>
  </si>
  <si>
    <t>C-800-0-24-A-02-02-02-007</t>
  </si>
  <si>
    <t>C-800-0-24-A-02-02-02-008</t>
  </si>
  <si>
    <t>C-800-0-24-A-02-02-02-009</t>
  </si>
  <si>
    <t>C-800-0-24-A-02-02-02-010</t>
  </si>
  <si>
    <t>D-800-0-24-</t>
  </si>
  <si>
    <t>D-800-0-24-A-2-0-0-0-0</t>
  </si>
  <si>
    <t>D-800-0-24-A-2-2-0-0-0</t>
  </si>
  <si>
    <t>D-800-0-24-A-2-2-10-0-0</t>
  </si>
  <si>
    <t>D-800-0-24-A-2-2-11-0-0</t>
  </si>
  <si>
    <t>D-800-0-24-A-2-2-12-0-0</t>
  </si>
  <si>
    <t>D-800-0-24-A-2-2-13-0-0</t>
  </si>
  <si>
    <t>D-800-0-24-A-2-2-14-0-0</t>
  </si>
  <si>
    <t>D-800-0-24-A-2-2-15-0-0</t>
  </si>
  <si>
    <t>D-800-0-24-A-2-2-16-0-0</t>
  </si>
  <si>
    <t>D-800-0-24-A-2-2-17-0-0</t>
  </si>
  <si>
    <t>D-800-0-24-A-2-2-18-0-0</t>
  </si>
  <si>
    <t>D-800-0-24-A-2-2-19-0-0</t>
  </si>
  <si>
    <t>D-800-0-24-A-2-2-2-0-0</t>
  </si>
  <si>
    <t>CNV NUEVA ZELANDA. ADC-2019-239</t>
  </si>
  <si>
    <t>C-800-0-01-</t>
  </si>
  <si>
    <t>C-800-0-01-A-02</t>
  </si>
  <si>
    <t>C-800-0-01-A-02-02</t>
  </si>
  <si>
    <t>C-800-0-01-A-02-02-01-000</t>
  </si>
  <si>
    <t>C-800-0-01-A-02-02-01-001</t>
  </si>
  <si>
    <t>C-800-0-01-A-02-02-01-002</t>
  </si>
  <si>
    <t>C-800-0-01-A-02-02-01-003</t>
  </si>
  <si>
    <t>C-800-0-01-A-02-02-01-004</t>
  </si>
  <si>
    <t>C-800-0-01-A-02-02-02-005</t>
  </si>
  <si>
    <t>C-800-0-01-A-02-02-02-006</t>
  </si>
  <si>
    <t>C-800-0-01-A-02-02-02-007</t>
  </si>
  <si>
    <t>C-800-0-01-A-02-02-02-008</t>
  </si>
  <si>
    <t>C-800-0-01-A-02-02-02-009</t>
  </si>
  <si>
    <t>C-800-0-01-A-02-02-02-010</t>
  </si>
  <si>
    <t>D-800-0-01-</t>
  </si>
  <si>
    <t>D-800-0-01-A-2-0-0-0-0</t>
  </si>
  <si>
    <t>D-800-0-01-A-2-2-0-0-0</t>
  </si>
  <si>
    <t>D-800-0-01-A-2-2-10-0-0</t>
  </si>
  <si>
    <t>D-800-0-01-A-2-2-11-0-0</t>
  </si>
  <si>
    <t>D-800-0-01-A-2-2-12-0-0</t>
  </si>
  <si>
    <t>D-800-0-01-A-2-2-13-0-0</t>
  </si>
  <si>
    <t>D-800-0-01-A-2-2-14-0-0</t>
  </si>
  <si>
    <t>D-800-0-01-A-2-2-15-0-0</t>
  </si>
  <si>
    <t>D-800-0-01-A-2-2-16-0-0</t>
  </si>
  <si>
    <t>D-800-0-01-A-2-2-17-0-0</t>
  </si>
  <si>
    <t>D-800-0-01-A-2-2-18-0-0</t>
  </si>
  <si>
    <t>D-800-0-01-A-2-2-19-0-0</t>
  </si>
  <si>
    <t>D-800-0-01-A-2-2-2-0-0</t>
  </si>
  <si>
    <t>APALANCAMIENTOS REGIONALES</t>
  </si>
  <si>
    <t xml:space="preserve">D8000 21 </t>
  </si>
  <si>
    <t xml:space="preserve">D8000 22 </t>
  </si>
  <si>
    <t xml:space="preserve">D8000 23 </t>
  </si>
  <si>
    <t xml:space="preserve">D8000 25 </t>
  </si>
  <si>
    <t xml:space="preserve">D8000 26 </t>
  </si>
  <si>
    <t xml:space="preserve">D8000 27 </t>
  </si>
  <si>
    <t xml:space="preserve">D8000 29 </t>
  </si>
  <si>
    <t xml:space="preserve">D8000 30 </t>
  </si>
  <si>
    <t xml:space="preserve">D8000 32 </t>
  </si>
  <si>
    <t xml:space="preserve">D8000 33 </t>
  </si>
  <si>
    <t xml:space="preserve">D8000 34 </t>
  </si>
  <si>
    <t xml:space="preserve">D8000 35 </t>
  </si>
  <si>
    <t xml:space="preserve">D8000 36 </t>
  </si>
  <si>
    <t>D 8000</t>
  </si>
  <si>
    <t xml:space="preserve">D8000 21 A 2 </t>
  </si>
  <si>
    <t xml:space="preserve">D8000 21 A 2 2 </t>
  </si>
  <si>
    <t>D8000 21 A 2 2 10</t>
  </si>
  <si>
    <t>D8000 21 A 2 2 11</t>
  </si>
  <si>
    <t>D8000 21 A 2 2 12</t>
  </si>
  <si>
    <t>D8000 21 A 2 2 13</t>
  </si>
  <si>
    <t>D8000 21 A 2 2 14</t>
  </si>
  <si>
    <t>D8000 21 A 2 2 15</t>
  </si>
  <si>
    <t>D8000 21 A 2 2 16</t>
  </si>
  <si>
    <t>D8000 21 A 2 2 17</t>
  </si>
  <si>
    <t>D8000 21 A 2 2 18</t>
  </si>
  <si>
    <t>D8000 21 A 2 2 19</t>
  </si>
  <si>
    <t>D8000 21 A 2 2 20</t>
  </si>
  <si>
    <t xml:space="preserve">D8000 22 A 2 </t>
  </si>
  <si>
    <t xml:space="preserve">D8000 22 A 2 2 </t>
  </si>
  <si>
    <t xml:space="preserve">D8000 22 A 2 2 10 </t>
  </si>
  <si>
    <t>D8000 22 A 2 2 11</t>
  </si>
  <si>
    <t>D8000 22 A 2 2 12</t>
  </si>
  <si>
    <t>D8000 22 A 2 2 13</t>
  </si>
  <si>
    <t>D8000 22 A 2 2 14</t>
  </si>
  <si>
    <t>D8000 22 A 2 2 15</t>
  </si>
  <si>
    <t>D8000 22 A 2 2 16</t>
  </si>
  <si>
    <t>D8000 22 A 2 2 17</t>
  </si>
  <si>
    <t>D8000 22 A 2 2 18</t>
  </si>
  <si>
    <t>D8000 22 A 2 2 19</t>
  </si>
  <si>
    <t>D8000 22 A 2 2 20</t>
  </si>
  <si>
    <t>D8000 23 A 2</t>
  </si>
  <si>
    <t>D8000 23 A 2 2</t>
  </si>
  <si>
    <t>D8000 23 A 2 2 10</t>
  </si>
  <si>
    <t>D8000 23 A 2 2 11</t>
  </si>
  <si>
    <t>D8000 23 A 2 2 12</t>
  </si>
  <si>
    <t>D8000 23 A 2 2 13</t>
  </si>
  <si>
    <t>D8000 23 A 2 2 14</t>
  </si>
  <si>
    <t>D8000 23 A 2 2 15</t>
  </si>
  <si>
    <t>D8000 23 A 2 2 16</t>
  </si>
  <si>
    <t>D8000 23 A 2 2 17</t>
  </si>
  <si>
    <t>D8000 23 A 2 2 18</t>
  </si>
  <si>
    <t>D8000 23 A 2 2 19</t>
  </si>
  <si>
    <t>D8000 23 A 2 2 20</t>
  </si>
  <si>
    <t>D8000 25 A 2</t>
  </si>
  <si>
    <t>D8000 25 A 2 2</t>
  </si>
  <si>
    <t>D8000 25 A 2 2 10</t>
  </si>
  <si>
    <t>D8000 25 A 2 2 11</t>
  </si>
  <si>
    <t>D8000 25 A 2 2 12</t>
  </si>
  <si>
    <t>D8000 25 A 2 2 13</t>
  </si>
  <si>
    <t>D8000 25 A 2 2 14</t>
  </si>
  <si>
    <t>D8000 25 A 2 2 15</t>
  </si>
  <si>
    <t>D8000 25 A 2 2 16</t>
  </si>
  <si>
    <t>D8000 25 A 2 2 17</t>
  </si>
  <si>
    <t>D8000 25 A 2 2 18</t>
  </si>
  <si>
    <t>D8000 25 A 2 2 19</t>
  </si>
  <si>
    <t>D8000 25 A 2 2 20</t>
  </si>
  <si>
    <t>D8000 26 A 2</t>
  </si>
  <si>
    <t>D8000 26 A 2 2</t>
  </si>
  <si>
    <t>D8000 26 A 2 2 10</t>
  </si>
  <si>
    <t>D8000 26 A 2 2 11</t>
  </si>
  <si>
    <t>D8000 26 A 2 2 12</t>
  </si>
  <si>
    <t>D8000 26 A 2 2 13</t>
  </si>
  <si>
    <t>D8000 26 A 2 2 14</t>
  </si>
  <si>
    <t>D8000 26 A 2 2 15</t>
  </si>
  <si>
    <t>D8000 26 A 2 2 16</t>
  </si>
  <si>
    <t>D8000 26 A 2 2 17</t>
  </si>
  <si>
    <t>D8000 26 A 2 2 18</t>
  </si>
  <si>
    <t>D8000 26 A 2 2 19</t>
  </si>
  <si>
    <t>D8000 26 A 2 2 20</t>
  </si>
  <si>
    <t>D8000 27 A 2</t>
  </si>
  <si>
    <t>D8000 27 A 2 2</t>
  </si>
  <si>
    <t>D8000 27 A 2 2 10</t>
  </si>
  <si>
    <t>D8000 27 A 2 2 11</t>
  </si>
  <si>
    <t>D8000 27 A 2 2 12</t>
  </si>
  <si>
    <t>D8000 27 A 2 2 13</t>
  </si>
  <si>
    <t>D8000 27 A 2 2 14</t>
  </si>
  <si>
    <t>D8000 27 A 2 2 15</t>
  </si>
  <si>
    <t>D8000 27 A 2 2 16</t>
  </si>
  <si>
    <t>D8000 27 A 2 2 17</t>
  </si>
  <si>
    <t>D8000 27 A 2 2 18</t>
  </si>
  <si>
    <t>D8000 27 A 2 2 19</t>
  </si>
  <si>
    <t>D8000 27 A 2 2 20</t>
  </si>
  <si>
    <t>D8000 29 A 2</t>
  </si>
  <si>
    <t>D8000 29 A 2 2</t>
  </si>
  <si>
    <t>D8000 29 A 2 2 10</t>
  </si>
  <si>
    <t>D8000 29 A 2 2 11</t>
  </si>
  <si>
    <t>D8000 29 A 2 2 12</t>
  </si>
  <si>
    <t>D8000 29 A 2 2 13</t>
  </si>
  <si>
    <t>D8000 29 A 2 2 14</t>
  </si>
  <si>
    <t>D8000 29 A 2 2 15</t>
  </si>
  <si>
    <t>D8000 29 A 2 2 16</t>
  </si>
  <si>
    <t>D8000 29 A 2 2 17</t>
  </si>
  <si>
    <t>D8000 29 A 2 2 18</t>
  </si>
  <si>
    <t>D8000 29 A 2 2 19</t>
  </si>
  <si>
    <t>D8000 29 A 2 2 20</t>
  </si>
  <si>
    <t>D8000 30 A 2</t>
  </si>
  <si>
    <t>D8000 30 A 2 2</t>
  </si>
  <si>
    <t>D8000 30 A 2 2 10</t>
  </si>
  <si>
    <t>D8000 30 A 2 2 11</t>
  </si>
  <si>
    <t>D8000 30 A 2 2 12</t>
  </si>
  <si>
    <t>D8000 30 A 2 2 13</t>
  </si>
  <si>
    <t>D8000 30 A 2 2 14</t>
  </si>
  <si>
    <t>D8000 30 A 2 2 15</t>
  </si>
  <si>
    <t>D8000 30 A 2 2 16</t>
  </si>
  <si>
    <t>D8000 30 A 2 2 17</t>
  </si>
  <si>
    <t>D8000 30 A 2 2 18</t>
  </si>
  <si>
    <t>D8000 30 A 2 2 19</t>
  </si>
  <si>
    <t>D8000 30 A 2 2 20</t>
  </si>
  <si>
    <t>D8000 32 A 2</t>
  </si>
  <si>
    <t>D8000 32 A 2 2</t>
  </si>
  <si>
    <t>D8000 32 A 2 2 10</t>
  </si>
  <si>
    <t>D8000 32 A 2 2 11</t>
  </si>
  <si>
    <t>D8000 32 A 2 2 12</t>
  </si>
  <si>
    <t>D8000 32 A 2 2 13</t>
  </si>
  <si>
    <t>D8000 32 A 2 2 14</t>
  </si>
  <si>
    <t>D8000 32 A 2 2 15</t>
  </si>
  <si>
    <t>D8000 32 A 2 2 16</t>
  </si>
  <si>
    <t>D8000 32 A 2 2 17</t>
  </si>
  <si>
    <t>D8000 32 A 2 2 18</t>
  </si>
  <si>
    <t>D8000 32 A 2 2 19</t>
  </si>
  <si>
    <t>D8000 32 A 2 2 20</t>
  </si>
  <si>
    <t>D8000 33 A 2</t>
  </si>
  <si>
    <t>D8000 33 A 2 2</t>
  </si>
  <si>
    <t>D8000 33 A 2 2 10</t>
  </si>
  <si>
    <t>D8000 33 A 2 2 11</t>
  </si>
  <si>
    <t>D8000 33 A 2 2 12</t>
  </si>
  <si>
    <t>D8000 33 A 2 2 13</t>
  </si>
  <si>
    <t>D8000 33 A 2 2 14</t>
  </si>
  <si>
    <t>D8000 33 A 2 2 15</t>
  </si>
  <si>
    <t>D8000 33 A 2 2 16</t>
  </si>
  <si>
    <t>D8000 33 A 2 2 17</t>
  </si>
  <si>
    <t>D8000 33 A 2 2 18</t>
  </si>
  <si>
    <t>D8000 33 A 2 2 19</t>
  </si>
  <si>
    <t>D8000 33 A 2 2 20</t>
  </si>
  <si>
    <t>D8000 34 A 2</t>
  </si>
  <si>
    <t>D8000 34 A 2 2</t>
  </si>
  <si>
    <t>D8000 34 A 2 2 10</t>
  </si>
  <si>
    <t>D8000 34 A 2 2 11</t>
  </si>
  <si>
    <t>D8000 34 A 2 2 12</t>
  </si>
  <si>
    <t>D8000 34 A 2 2 13</t>
  </si>
  <si>
    <t>D8000 34 A 2 2 14</t>
  </si>
  <si>
    <t>D8000 34 A 2 2 15</t>
  </si>
  <si>
    <t>D8000 34 A 2 2 16</t>
  </si>
  <si>
    <t>D8000 34 A 2 2 17</t>
  </si>
  <si>
    <t>D8000 34 A 2 2 18</t>
  </si>
  <si>
    <t>D8000 34 A 2 2 19</t>
  </si>
  <si>
    <t>D8000 34 A 2 2 20</t>
  </si>
  <si>
    <t>D8000 35 A 2</t>
  </si>
  <si>
    <t>D8000 35 A 2 2</t>
  </si>
  <si>
    <t>D8000 35 A 2 2 10</t>
  </si>
  <si>
    <t>D8000 35 A 2 2 11</t>
  </si>
  <si>
    <t>D8000 35 A 2 2 12</t>
  </si>
  <si>
    <t>D8000 35 A 2 2 13</t>
  </si>
  <si>
    <t>D8000 35 A 2 2 14</t>
  </si>
  <si>
    <t>D8000 35 A 2 2 15</t>
  </si>
  <si>
    <t>D8000 35 A 2 2 16</t>
  </si>
  <si>
    <t>D8000 35 A 2 2 17</t>
  </si>
  <si>
    <t>D8000 35 A 2 2 18</t>
  </si>
  <si>
    <t>D8000 35 A 2 2 19</t>
  </si>
  <si>
    <t>D8000 35 A 2 2 20</t>
  </si>
  <si>
    <t>D8000 36 A 2</t>
  </si>
  <si>
    <t>D8000 36 A 2 2</t>
  </si>
  <si>
    <t>D8000 36 A 2 2 10</t>
  </si>
  <si>
    <t>D8000 36 A 2 2 11</t>
  </si>
  <si>
    <t>D8000 36 A 2 2 12</t>
  </si>
  <si>
    <t>D8000 36 A 2 2 13</t>
  </si>
  <si>
    <t>D8000 36 A 2 2 14</t>
  </si>
  <si>
    <t>D8000 36 A 2 2 15</t>
  </si>
  <si>
    <t>D8000 36 A 2 2 16</t>
  </si>
  <si>
    <t>D8000 36 A 2 2 17</t>
  </si>
  <si>
    <t>D8000 36 A 2 2 18</t>
  </si>
  <si>
    <t>D8000 36 A 2 2 19</t>
  </si>
  <si>
    <t>D8000 36 A 2 2 20</t>
  </si>
  <si>
    <t>D-3502-0200-10-3502026-01-A-2-2-2-0-0</t>
  </si>
  <si>
    <t xml:space="preserve"> </t>
  </si>
  <si>
    <t xml:space="preserve">adquisición bienes y servicios </t>
  </si>
  <si>
    <t>pgn</t>
  </si>
  <si>
    <t>propios</t>
  </si>
  <si>
    <t>totales</t>
  </si>
  <si>
    <t>gastos de comercialización y producción</t>
  </si>
  <si>
    <t>mejoramiento y generación de op ccial</t>
  </si>
  <si>
    <t>proyectos desarrollo</t>
  </si>
  <si>
    <t xml:space="preserve">SALDO </t>
  </si>
  <si>
    <t>C-3502-0200-8-0-3502107-02</t>
  </si>
  <si>
    <t>C-3502-0200-9-0-350210-0</t>
  </si>
  <si>
    <t>C-3502-0200-11-0-35020002-02</t>
  </si>
  <si>
    <t>L2</t>
  </si>
  <si>
    <t>1</t>
  </si>
  <si>
    <t>TEJIDO DE PUNTO O GANCHILLO; PRENDAS DE VESTIR</t>
  </si>
  <si>
    <t>CUERO Y PRODUCTOS DE CUERO; CALZADO</t>
  </si>
  <si>
    <t>PRODUCTOS DE MADERA, CORCHO, CESTERÍA Y ESPARTERÍA</t>
  </si>
  <si>
    <t>PASTA O PULPA, PAPEL Y PRODUCTOS DE PAPEL; IMPRESOS Y ARTÍCULOS RELACIONADOS</t>
  </si>
  <si>
    <t>VIDRIO Y PRODUCTOS DE VIDRIO Y OTROS PRODUCTOS NO METÁLICOS N.C.P.</t>
  </si>
  <si>
    <t>MUEBLES; OTROS BIENES TRANSPORTABLES N.C.P.</t>
  </si>
  <si>
    <t>SERVICIOS INMOBILIARIOS</t>
  </si>
  <si>
    <t>SERVICIOS DE SOPORTE</t>
  </si>
  <si>
    <t>OTROS SERVICIOS</t>
  </si>
  <si>
    <t xml:space="preserve">DIFERENTES A SUBVENCIONES </t>
  </si>
  <si>
    <t>COMERCIO AL POR MAYOR Y AL POR MENOR; REPARACIÓN DE VEHÍCULOS AUTOMOTORES Y MOTOCICLETAS</t>
  </si>
  <si>
    <t>TRANSFERENCIA A ARTESANÍAS DE COLOMBIA S.A. DEL MINISTERIO DE COMERCIO, INDUSTRIA Y TURISMO</t>
  </si>
  <si>
    <t>PRODUCTOS DE MOLINERÍA, ALMIDONES Y PRODUCTOS DERIVADOS DEL ALMIDÓN; OTROS PRODUCTOS ALIMENTICIOS</t>
  </si>
  <si>
    <t>A01</t>
  </si>
  <si>
    <t>A0101</t>
  </si>
  <si>
    <t>A010101</t>
  </si>
  <si>
    <t>A010102</t>
  </si>
  <si>
    <t>A010103</t>
  </si>
  <si>
    <t>A02</t>
  </si>
  <si>
    <t>A0202</t>
  </si>
  <si>
    <t>A020201</t>
  </si>
  <si>
    <t>MATERIALES Y SUMINISTROS</t>
  </si>
  <si>
    <t>A020201002</t>
  </si>
  <si>
    <t>A020201003</t>
  </si>
  <si>
    <t>NOMBRE DE LA CUENTA</t>
  </si>
  <si>
    <t xml:space="preserve">GASTOS DE FUNCIONAMIENTO </t>
  </si>
  <si>
    <t>ADQUISICIÓN DE SERVICIOS</t>
  </si>
  <si>
    <t>B</t>
  </si>
  <si>
    <t>GASTOS DE OPERACIÓN COMERCIAL</t>
  </si>
  <si>
    <t>D</t>
  </si>
  <si>
    <t>INTERSUBSECTORIAL INDUSTRIA Y COMERCIO</t>
  </si>
  <si>
    <t>TOTAL DE GASTOS + DISPONIBILIDAD FINAL</t>
  </si>
  <si>
    <t>A020201004</t>
  </si>
  <si>
    <t>A020202</t>
  </si>
  <si>
    <t>A020202005</t>
  </si>
  <si>
    <t>A020202006</t>
  </si>
  <si>
    <t>A020202007</t>
  </si>
  <si>
    <t>A020202008</t>
  </si>
  <si>
    <t>A020202009</t>
  </si>
  <si>
    <t>A020202010</t>
  </si>
  <si>
    <t>A03</t>
  </si>
  <si>
    <t>A0304</t>
  </si>
  <si>
    <t>A0306</t>
  </si>
  <si>
    <t>A08</t>
  </si>
  <si>
    <t>A0801</t>
  </si>
  <si>
    <t>A0804</t>
  </si>
  <si>
    <t>B05</t>
  </si>
  <si>
    <t>B0501</t>
  </si>
  <si>
    <t>B050101</t>
  </si>
  <si>
    <t>B050101002</t>
  </si>
  <si>
    <t>B050101003</t>
  </si>
  <si>
    <t>B050101004</t>
  </si>
  <si>
    <t>B050102</t>
  </si>
  <si>
    <t>B050102006</t>
  </si>
  <si>
    <t>B050102007</t>
  </si>
  <si>
    <t>B050102008</t>
  </si>
  <si>
    <t>B050102009</t>
  </si>
  <si>
    <t>D3502</t>
  </si>
  <si>
    <t>D35020200</t>
  </si>
  <si>
    <t>D3599</t>
  </si>
  <si>
    <t>D35990200</t>
  </si>
  <si>
    <t>10250102039</t>
  </si>
  <si>
    <t xml:space="preserve">OTROS PRODUCTOS </t>
  </si>
  <si>
    <t>D3502020001</t>
  </si>
  <si>
    <t>D3599020001</t>
  </si>
  <si>
    <t>ADECUACIÓN REFORZAMIENTO RESTAURACIÓN RECUPERACIÓN Y ADAPTACIÓN DE LA INFRAESTRUCTURA DE LOS INMUEBLES DE ARTESANÍAS DE COLOMBIA BOGOTÁ RÁQUIRA SAN JACINTO</t>
  </si>
  <si>
    <t>RECURSOS NACIÓN PGN (10)</t>
  </si>
  <si>
    <t>A0201</t>
  </si>
  <si>
    <t>A020101</t>
  </si>
  <si>
    <t>A020101004</t>
  </si>
  <si>
    <t>ADQUISICIÓN DE ACTIVOS NO FINANCIEROS</t>
  </si>
  <si>
    <t>ACTIVOS FIJOS</t>
  </si>
  <si>
    <t>E8000</t>
  </si>
  <si>
    <t xml:space="preserve">                  FORMATO</t>
  </si>
  <si>
    <t>PRESUPUESTO</t>
  </si>
  <si>
    <t>INGRESOS</t>
  </si>
  <si>
    <t>PAGINA 1 DE 2</t>
  </si>
  <si>
    <t>Y GASTOS</t>
  </si>
  <si>
    <t>VERSIÓN 03</t>
  </si>
  <si>
    <t>APROPIACIÓN DEFINITIVA</t>
  </si>
  <si>
    <t>PAGINA: 1 DE 2</t>
  </si>
  <si>
    <t>4 VIGENCIA REC PGN 10</t>
  </si>
  <si>
    <t>9 VIGENCIA REC PROPIO 20</t>
  </si>
  <si>
    <t>CODIGO:  FOR-GAF-001</t>
  </si>
  <si>
    <t>Documento vigente a partir de: 2024/11/01</t>
  </si>
  <si>
    <t>B050101000</t>
  </si>
  <si>
    <t>B050102005</t>
  </si>
  <si>
    <t>B050102010</t>
  </si>
  <si>
    <t>D3502020012</t>
  </si>
  <si>
    <t>FORTALECIMIENTO DEL SECTOR ARTESANAL EN LOS TERRITORIOS CON VOCACIÓN ARTESANAL, BASADO EN LA ESTRATEGIA DE GESTIÓN SOCIAL INTEGRAL GSI NACIONAL</t>
  </si>
  <si>
    <t>D3502020013</t>
  </si>
  <si>
    <t xml:space="preserve">CONTRIBUCIÓN A LA SALVAGUARDIA DE LOS SABERES ÉTNICOS EN EL MARCO DE LA GESTIÓN SOCIAL INTEGRAL GSI NACIONAL </t>
  </si>
  <si>
    <t>D3502020014</t>
  </si>
  <si>
    <t>ASISTENCIA PARA FORTALECER, A TRAVÉS DE UN ENFOQUE DE GESTIÓN SOCIAL INTEGRAL GSI, A LA POBLACIÓN ARTESANA EN CONDICIÓN DE VÍCTIMA O VULNERABLE, PARA EL MEJORAMIENTO DE LA CAPACIDAD PRODUCTIVA, DISEÑO, PRODUCCIÓN, COMERCIALIZACIÓN Y REINVERSIÓN NACIONAL</t>
  </si>
  <si>
    <t>D3502020015</t>
  </si>
  <si>
    <t>FORTALECIMIENTO DEL CENTRO DE INVESTIGACIÓN Y DOCUMENTACIÓN PARA LA ARTESANÍA -CENDAR- NACIONAL</t>
  </si>
  <si>
    <t>D3502020016</t>
  </si>
  <si>
    <t>INTEGRACIÓN DE LOS MODELOS Y SISTEMAS DE GESTIÓN (HSEQ) DE ARTESANIAS DE COLOMBIA S.A-BIC, NACIONAL</t>
  </si>
  <si>
    <t>D3502020017</t>
  </si>
  <si>
    <t>APOYO AL MEJORAMIENTO DEL SECTOR ARTESANAL COLOMBIANO A TRAVES DE LAS TICS DE LA ENTIDAD BOGOTÁ D.C</t>
  </si>
  <si>
    <t>A020201000</t>
  </si>
  <si>
    <t>A020201001</t>
  </si>
  <si>
    <t>PRESUPUESTO DE INGRESOS AÑO 2 0 2 6</t>
  </si>
  <si>
    <t>10250106</t>
  </si>
  <si>
    <t>1025010603</t>
  </si>
  <si>
    <t>ALOJAMIENTO; SERVICIOS DE SUMINISTROS DE COMIDAS Y BEBIDAS</t>
  </si>
  <si>
    <t>APROPIACIÓN 2026</t>
  </si>
  <si>
    <t>PRESUPUESTO DE GASTOS AÑO 2 0 2 6</t>
  </si>
  <si>
    <t>VIGENCIA 2026</t>
  </si>
  <si>
    <t>1 CXP PPTAL 2026 REC PGN (10)</t>
  </si>
  <si>
    <t xml:space="preserve">2 RESERVA PPTAL 2026 REC PGN (10) </t>
  </si>
  <si>
    <t>3=1+2 REZAGO PPTAL 2026 REC PGN</t>
  </si>
  <si>
    <t>5=3+4 TOTAL RECURSOS PGN 2026</t>
  </si>
  <si>
    <t>6 CXP PPTAL 2026 REC PROPIOS</t>
  </si>
  <si>
    <t>7 RESERVA PPTAL 2026 REC PROPIOS</t>
  </si>
  <si>
    <t>8=6+7 REZAGO PPTAL 2026 REC PROPIOS</t>
  </si>
  <si>
    <t>10=8+9 TOTAL RECURSOS PROPIO 2026</t>
  </si>
  <si>
    <t>11=5+10 TOTAL PRESUPUESTO DE GASTOS 2026</t>
  </si>
  <si>
    <t>D3502020018</t>
  </si>
  <si>
    <t>GENERACIÓN IMPLEMENTACIÓN Y DIVULGACIÓN DE OPORTUNIDADES COMERCIALES PARA EL SECTOR ARTESANAL COLOMBIANO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</si>
</sst>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_ ;_ @_ "/>
    <numFmt numFmtId="166" formatCode="00"/>
    <numFmt numFmtId="167" formatCode="000"/>
    <numFmt numFmtId="168" formatCode="_-* #,##0.00_-;\-* #,##0.00_-;_-* &quot;-&quot;_-;_-@_-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6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6EA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0.499984740745262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37" fontId="5" fillId="0" borderId="0"/>
    <xf numFmtId="0" fontId="5" fillId="0" borderId="0"/>
    <xf numFmtId="41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" fontId="8" fillId="11" borderId="0" applyFill="0">
      <alignment horizontal="center" vertical="center"/>
    </xf>
    <xf numFmtId="166" fontId="8" fillId="0" borderId="0" applyFill="0">
      <alignment horizontal="center" vertical="center" wrapText="1"/>
    </xf>
    <xf numFmtId="167" fontId="8" fillId="12" borderId="0" applyFill="0" applyProtection="0">
      <alignment horizontal="center" vertical="center"/>
    </xf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258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164" fontId="6" fillId="0" borderId="13" xfId="1" applyFont="1" applyBorder="1" applyAlignment="1">
      <alignment horizontal="center" vertical="center" wrapText="1"/>
    </xf>
    <xf numFmtId="164" fontId="8" fillId="0" borderId="0" xfId="1" applyFont="1"/>
    <xf numFmtId="165" fontId="6" fillId="0" borderId="13" xfId="1" applyNumberFormat="1" applyFont="1" applyBorder="1" applyAlignment="1">
      <alignment horizontal="center" vertical="center" wrapText="1"/>
    </xf>
    <xf numFmtId="165" fontId="8" fillId="0" borderId="0" xfId="1" applyNumberFormat="1" applyFont="1"/>
    <xf numFmtId="165" fontId="6" fillId="2" borderId="4" xfId="1" applyNumberFormat="1" applyFont="1" applyFill="1" applyBorder="1" applyAlignment="1" applyProtection="1">
      <alignment wrapText="1"/>
      <protection locked="0"/>
    </xf>
    <xf numFmtId="165" fontId="6" fillId="2" borderId="8" xfId="1" applyNumberFormat="1" applyFont="1" applyFill="1" applyBorder="1" applyAlignment="1" applyProtection="1">
      <alignment wrapText="1"/>
      <protection locked="0"/>
    </xf>
    <xf numFmtId="165" fontId="9" fillId="0" borderId="2" xfId="1" applyNumberFormat="1" applyFont="1" applyBorder="1" applyAlignment="1" applyProtection="1">
      <alignment wrapText="1"/>
      <protection locked="0"/>
    </xf>
    <xf numFmtId="165" fontId="6" fillId="2" borderId="6" xfId="1" applyNumberFormat="1" applyFont="1" applyFill="1" applyBorder="1" applyAlignment="1" applyProtection="1">
      <alignment wrapText="1"/>
      <protection locked="0"/>
    </xf>
    <xf numFmtId="165" fontId="9" fillId="0" borderId="4" xfId="1" applyNumberFormat="1" applyFont="1" applyFill="1" applyBorder="1" applyAlignment="1" applyProtection="1">
      <alignment wrapText="1"/>
      <protection locked="0"/>
    </xf>
    <xf numFmtId="165" fontId="10" fillId="3" borderId="4" xfId="1" applyNumberFormat="1" applyFont="1" applyFill="1" applyBorder="1" applyProtection="1">
      <protection locked="0"/>
    </xf>
    <xf numFmtId="0" fontId="6" fillId="2" borderId="3" xfId="0" quotePrefix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justify" wrapText="1"/>
    </xf>
    <xf numFmtId="0" fontId="9" fillId="0" borderId="2" xfId="0" applyFont="1" applyBorder="1" applyAlignment="1">
      <alignment horizontal="right" wrapText="1"/>
    </xf>
    <xf numFmtId="0" fontId="9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2" borderId="2" xfId="0" applyFont="1" applyFill="1" applyBorder="1" applyAlignment="1">
      <alignment horizontal="right" wrapText="1"/>
    </xf>
    <xf numFmtId="0" fontId="6" fillId="2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6" fillId="2" borderId="5" xfId="0" applyFont="1" applyFill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8" fillId="3" borderId="4" xfId="0" applyFont="1" applyFill="1" applyBorder="1"/>
    <xf numFmtId="37" fontId="7" fillId="3" borderId="4" xfId="2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right"/>
    </xf>
    <xf numFmtId="165" fontId="6" fillId="2" borderId="4" xfId="1" applyNumberFormat="1" applyFont="1" applyFill="1" applyBorder="1" applyAlignment="1" applyProtection="1">
      <alignment wrapText="1"/>
    </xf>
    <xf numFmtId="0" fontId="6" fillId="5" borderId="4" xfId="0" applyFont="1" applyFill="1" applyBorder="1" applyAlignment="1">
      <alignment horizontal="right" wrapText="1"/>
    </xf>
    <xf numFmtId="0" fontId="6" fillId="5" borderId="4" xfId="0" applyFont="1" applyFill="1" applyBorder="1" applyAlignment="1">
      <alignment wrapText="1"/>
    </xf>
    <xf numFmtId="0" fontId="8" fillId="5" borderId="0" xfId="0" applyFont="1" applyFill="1" applyAlignment="1">
      <alignment wrapText="1"/>
    </xf>
    <xf numFmtId="165" fontId="6" fillId="5" borderId="4" xfId="1" applyNumberFormat="1" applyFont="1" applyFill="1" applyBorder="1" applyAlignment="1" applyProtection="1">
      <alignment wrapText="1"/>
      <protection locked="0"/>
    </xf>
    <xf numFmtId="165" fontId="6" fillId="5" borderId="5" xfId="1" applyNumberFormat="1" applyFont="1" applyFill="1" applyBorder="1" applyAlignment="1" applyProtection="1">
      <alignment wrapText="1"/>
      <protection locked="0"/>
    </xf>
    <xf numFmtId="1" fontId="8" fillId="0" borderId="0" xfId="1" applyNumberFormat="1" applyFont="1"/>
    <xf numFmtId="165" fontId="6" fillId="2" borderId="3" xfId="1" applyNumberFormat="1" applyFont="1" applyFill="1" applyBorder="1" applyAlignment="1" applyProtection="1">
      <alignment wrapText="1"/>
      <protection locked="0"/>
    </xf>
    <xf numFmtId="165" fontId="6" fillId="2" borderId="7" xfId="1" applyNumberFormat="1" applyFont="1" applyFill="1" applyBorder="1" applyAlignment="1" applyProtection="1">
      <alignment wrapText="1"/>
      <protection locked="0"/>
    </xf>
    <xf numFmtId="165" fontId="6" fillId="2" borderId="10" xfId="1" applyNumberFormat="1" applyFont="1" applyFill="1" applyBorder="1" applyAlignment="1" applyProtection="1">
      <alignment wrapText="1"/>
      <protection locked="0"/>
    </xf>
    <xf numFmtId="165" fontId="6" fillId="2" borderId="11" xfId="1" applyNumberFormat="1" applyFont="1" applyFill="1" applyBorder="1" applyAlignment="1" applyProtection="1">
      <alignment wrapText="1"/>
      <protection locked="0"/>
    </xf>
    <xf numFmtId="165" fontId="9" fillId="0" borderId="9" xfId="1" applyNumberFormat="1" applyFont="1" applyBorder="1" applyAlignment="1" applyProtection="1">
      <alignment wrapText="1"/>
      <protection locked="0"/>
    </xf>
    <xf numFmtId="165" fontId="9" fillId="0" borderId="1" xfId="1" applyNumberFormat="1" applyFont="1" applyBorder="1" applyAlignment="1" applyProtection="1">
      <alignment wrapText="1"/>
      <protection locked="0"/>
    </xf>
    <xf numFmtId="165" fontId="9" fillId="0" borderId="12" xfId="1" applyNumberFormat="1" applyFont="1" applyBorder="1" applyAlignment="1" applyProtection="1">
      <alignment wrapText="1"/>
      <protection locked="0"/>
    </xf>
    <xf numFmtId="165" fontId="9" fillId="4" borderId="1" xfId="1" applyNumberFormat="1" applyFont="1" applyFill="1" applyBorder="1" applyAlignment="1" applyProtection="1">
      <alignment wrapText="1"/>
      <protection locked="0"/>
    </xf>
    <xf numFmtId="165" fontId="6" fillId="2" borderId="9" xfId="1" applyNumberFormat="1" applyFont="1" applyFill="1" applyBorder="1" applyAlignment="1" applyProtection="1">
      <alignment wrapText="1"/>
      <protection locked="0"/>
    </xf>
    <xf numFmtId="165" fontId="6" fillId="5" borderId="8" xfId="1" applyNumberFormat="1" applyFont="1" applyFill="1" applyBorder="1" applyAlignment="1" applyProtection="1">
      <alignment wrapText="1"/>
      <protection locked="0"/>
    </xf>
    <xf numFmtId="165" fontId="6" fillId="5" borderId="10" xfId="1" applyNumberFormat="1" applyFont="1" applyFill="1" applyBorder="1" applyAlignment="1" applyProtection="1">
      <alignment wrapText="1"/>
      <protection locked="0"/>
    </xf>
    <xf numFmtId="165" fontId="9" fillId="0" borderId="1" xfId="1" applyNumberFormat="1" applyFont="1" applyFill="1" applyBorder="1" applyAlignment="1" applyProtection="1">
      <alignment wrapText="1"/>
      <protection locked="0"/>
    </xf>
    <xf numFmtId="165" fontId="9" fillId="0" borderId="8" xfId="1" applyNumberFormat="1" applyFont="1" applyFill="1" applyBorder="1" applyAlignment="1" applyProtection="1">
      <alignment wrapText="1"/>
      <protection locked="0"/>
    </xf>
    <xf numFmtId="165" fontId="9" fillId="0" borderId="6" xfId="1" applyNumberFormat="1" applyFont="1" applyFill="1" applyBorder="1" applyAlignment="1" applyProtection="1">
      <alignment wrapText="1"/>
      <protection locked="0"/>
    </xf>
    <xf numFmtId="165" fontId="9" fillId="0" borderId="11" xfId="1" applyNumberFormat="1" applyFont="1" applyFill="1" applyBorder="1" applyAlignment="1" applyProtection="1">
      <alignment wrapText="1"/>
      <protection locked="0"/>
    </xf>
    <xf numFmtId="165" fontId="10" fillId="3" borderId="4" xfId="1" quotePrefix="1" applyNumberFormat="1" applyFont="1" applyFill="1" applyBorder="1" applyProtection="1"/>
    <xf numFmtId="165" fontId="10" fillId="3" borderId="8" xfId="1" applyNumberFormat="1" applyFont="1" applyFill="1" applyBorder="1" applyProtection="1">
      <protection locked="0"/>
    </xf>
    <xf numFmtId="165" fontId="10" fillId="3" borderId="6" xfId="1" applyNumberFormat="1" applyFont="1" applyFill="1" applyBorder="1" applyProtection="1">
      <protection locked="0"/>
    </xf>
    <xf numFmtId="165" fontId="10" fillId="3" borderId="11" xfId="1" applyNumberFormat="1" applyFont="1" applyFill="1" applyBorder="1" applyProtection="1">
      <protection locked="0"/>
    </xf>
    <xf numFmtId="165" fontId="6" fillId="2" borderId="18" xfId="1" applyNumberFormat="1" applyFont="1" applyFill="1" applyBorder="1" applyAlignment="1" applyProtection="1">
      <alignment wrapText="1"/>
      <protection locked="0"/>
    </xf>
    <xf numFmtId="165" fontId="6" fillId="2" borderId="17" xfId="1" applyNumberFormat="1" applyFont="1" applyFill="1" applyBorder="1" applyAlignment="1" applyProtection="1">
      <alignment wrapText="1"/>
      <protection locked="0"/>
    </xf>
    <xf numFmtId="165" fontId="6" fillId="2" borderId="16" xfId="1" applyNumberFormat="1" applyFont="1" applyFill="1" applyBorder="1" applyAlignment="1" applyProtection="1">
      <alignment wrapText="1"/>
      <protection locked="0"/>
    </xf>
    <xf numFmtId="165" fontId="6" fillId="5" borderId="17" xfId="1" applyNumberFormat="1" applyFont="1" applyFill="1" applyBorder="1" applyAlignment="1" applyProtection="1">
      <alignment wrapText="1"/>
      <protection locked="0"/>
    </xf>
    <xf numFmtId="165" fontId="6" fillId="5" borderId="6" xfId="1" applyNumberFormat="1" applyFont="1" applyFill="1" applyBorder="1" applyAlignment="1" applyProtection="1">
      <alignment wrapText="1"/>
      <protection locked="0"/>
    </xf>
    <xf numFmtId="165" fontId="6" fillId="2" borderId="6" xfId="1" applyNumberFormat="1" applyFont="1" applyFill="1" applyBorder="1" applyAlignment="1" applyProtection="1">
      <alignment wrapText="1"/>
    </xf>
    <xf numFmtId="165" fontId="6" fillId="2" borderId="19" xfId="1" applyNumberFormat="1" applyFont="1" applyFill="1" applyBorder="1" applyAlignment="1" applyProtection="1">
      <alignment wrapText="1"/>
      <protection locked="0"/>
    </xf>
    <xf numFmtId="165" fontId="9" fillId="0" borderId="20" xfId="1" applyNumberFormat="1" applyFont="1" applyBorder="1" applyAlignment="1" applyProtection="1">
      <alignment wrapText="1"/>
      <protection locked="0"/>
    </xf>
    <xf numFmtId="165" fontId="6" fillId="5" borderId="19" xfId="1" applyNumberFormat="1" applyFont="1" applyFill="1" applyBorder="1" applyAlignment="1" applyProtection="1">
      <alignment wrapText="1"/>
      <protection locked="0"/>
    </xf>
    <xf numFmtId="165" fontId="9" fillId="0" borderId="19" xfId="1" applyNumberFormat="1" applyFont="1" applyFill="1" applyBorder="1" applyAlignment="1" applyProtection="1">
      <alignment wrapText="1"/>
      <protection locked="0"/>
    </xf>
    <xf numFmtId="165" fontId="10" fillId="3" borderId="19" xfId="1" applyNumberFormat="1" applyFont="1" applyFill="1" applyBorder="1" applyProtection="1">
      <protection locked="0"/>
    </xf>
    <xf numFmtId="165" fontId="6" fillId="2" borderId="12" xfId="1" applyNumberFormat="1" applyFont="1" applyFill="1" applyBorder="1" applyAlignment="1" applyProtection="1">
      <alignment wrapText="1"/>
      <protection locked="0"/>
    </xf>
    <xf numFmtId="165" fontId="6" fillId="5" borderId="11" xfId="1" applyNumberFormat="1" applyFont="1" applyFill="1" applyBorder="1" applyAlignment="1" applyProtection="1">
      <alignment wrapText="1"/>
      <protection locked="0"/>
    </xf>
    <xf numFmtId="165" fontId="6" fillId="2" borderId="11" xfId="1" quotePrefix="1" applyNumberFormat="1" applyFont="1" applyFill="1" applyBorder="1" applyAlignment="1" applyProtection="1">
      <alignment wrapText="1"/>
      <protection locked="0"/>
    </xf>
    <xf numFmtId="165" fontId="6" fillId="2" borderId="11" xfId="1" applyNumberFormat="1" applyFont="1" applyFill="1" applyBorder="1" applyAlignment="1" applyProtection="1">
      <alignment wrapText="1"/>
    </xf>
    <xf numFmtId="165" fontId="6" fillId="2" borderId="21" xfId="1" applyNumberFormat="1" applyFont="1" applyFill="1" applyBorder="1" applyAlignment="1" applyProtection="1">
      <alignment wrapText="1"/>
      <protection locked="0"/>
    </xf>
    <xf numFmtId="165" fontId="6" fillId="5" borderId="21" xfId="1" applyNumberFormat="1" applyFont="1" applyFill="1" applyBorder="1" applyAlignment="1" applyProtection="1">
      <alignment wrapText="1"/>
      <protection locked="0"/>
    </xf>
    <xf numFmtId="164" fontId="8" fillId="0" borderId="0" xfId="1" applyFont="1" applyAlignment="1">
      <alignment wrapText="1"/>
    </xf>
    <xf numFmtId="43" fontId="8" fillId="0" borderId="0" xfId="0" applyNumberFormat="1" applyFont="1"/>
    <xf numFmtId="164" fontId="8" fillId="0" borderId="0" xfId="0" applyNumberFormat="1" applyFont="1"/>
    <xf numFmtId="43" fontId="8" fillId="0" borderId="0" xfId="0" applyNumberFormat="1" applyFont="1" applyAlignment="1">
      <alignment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/>
    <xf numFmtId="0" fontId="14" fillId="0" borderId="4" xfId="0" applyFont="1" applyBorder="1" applyAlignment="1">
      <alignment horizontal="right" wrapText="1"/>
    </xf>
    <xf numFmtId="0" fontId="13" fillId="0" borderId="4" xfId="0" quotePrefix="1" applyFont="1" applyBorder="1" applyAlignment="1">
      <alignment horizontal="right"/>
    </xf>
    <xf numFmtId="0" fontId="15" fillId="0" borderId="4" xfId="0" applyFont="1" applyBorder="1" applyAlignment="1">
      <alignment horizontal="center" vertical="center" wrapText="1"/>
    </xf>
    <xf numFmtId="164" fontId="15" fillId="0" borderId="4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164" fontId="16" fillId="0" borderId="4" xfId="1" applyFont="1" applyBorder="1" applyAlignment="1">
      <alignment horizontal="justify" vertical="center" wrapText="1"/>
    </xf>
    <xf numFmtId="165" fontId="9" fillId="0" borderId="12" xfId="1" applyNumberFormat="1" applyFont="1" applyFill="1" applyBorder="1" applyAlignment="1" applyProtection="1">
      <alignment wrapText="1"/>
      <protection locked="0"/>
    </xf>
    <xf numFmtId="164" fontId="0" fillId="0" borderId="0" xfId="1" applyFont="1"/>
    <xf numFmtId="0" fontId="6" fillId="0" borderId="13" xfId="0" applyFont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right" wrapText="1"/>
    </xf>
    <xf numFmtId="0" fontId="4" fillId="8" borderId="0" xfId="0" applyFont="1" applyFill="1" applyAlignment="1">
      <alignment wrapText="1"/>
    </xf>
    <xf numFmtId="0" fontId="9" fillId="7" borderId="2" xfId="0" applyFont="1" applyFill="1" applyBorder="1" applyAlignment="1">
      <alignment horizontal="right" wrapText="1"/>
    </xf>
    <xf numFmtId="0" fontId="4" fillId="7" borderId="0" xfId="0" applyFont="1" applyFill="1" applyAlignment="1">
      <alignment wrapText="1"/>
    </xf>
    <xf numFmtId="165" fontId="9" fillId="0" borderId="9" xfId="1" applyNumberFormat="1" applyFont="1" applyFill="1" applyBorder="1" applyAlignment="1" applyProtection="1">
      <alignment wrapText="1"/>
      <protection locked="0"/>
    </xf>
    <xf numFmtId="165" fontId="9" fillId="0" borderId="2" xfId="1" applyNumberFormat="1" applyFont="1" applyFill="1" applyBorder="1" applyAlignment="1" applyProtection="1">
      <alignment wrapText="1"/>
      <protection locked="0"/>
    </xf>
    <xf numFmtId="165" fontId="9" fillId="0" borderId="20" xfId="1" applyNumberFormat="1" applyFont="1" applyFill="1" applyBorder="1" applyAlignment="1" applyProtection="1">
      <alignment wrapText="1"/>
      <protection locked="0"/>
    </xf>
    <xf numFmtId="0" fontId="6" fillId="0" borderId="13" xfId="0" applyFont="1" applyBorder="1" applyAlignment="1">
      <alignment vertical="center"/>
    </xf>
    <xf numFmtId="164" fontId="5" fillId="0" borderId="0" xfId="1" applyFont="1"/>
    <xf numFmtId="0" fontId="17" fillId="0" borderId="4" xfId="0" quotePrefix="1" applyFont="1" applyBorder="1" applyAlignment="1">
      <alignment horizontal="left" wrapText="1"/>
    </xf>
    <xf numFmtId="0" fontId="17" fillId="0" borderId="4" xfId="0" applyFont="1" applyBorder="1" applyAlignment="1">
      <alignment wrapText="1"/>
    </xf>
    <xf numFmtId="0" fontId="17" fillId="0" borderId="4" xfId="0" applyFont="1" applyBorder="1" applyAlignment="1">
      <alignment horizontal="left" wrapText="1"/>
    </xf>
    <xf numFmtId="49" fontId="17" fillId="9" borderId="4" xfId="0" applyNumberFormat="1" applyFont="1" applyFill="1" applyBorder="1" applyAlignment="1">
      <alignment horizontal="left" wrapText="1"/>
    </xf>
    <xf numFmtId="0" fontId="17" fillId="9" borderId="4" xfId="0" applyFont="1" applyFill="1" applyBorder="1" applyAlignment="1">
      <alignment wrapText="1"/>
    </xf>
    <xf numFmtId="49" fontId="18" fillId="0" borderId="23" xfId="0" applyNumberFormat="1" applyFont="1" applyBorder="1" applyAlignment="1">
      <alignment horizontal="left" wrapText="1"/>
    </xf>
    <xf numFmtId="0" fontId="18" fillId="0" borderId="23" xfId="0" applyFont="1" applyBorder="1" applyAlignment="1">
      <alignment wrapText="1"/>
    </xf>
    <xf numFmtId="49" fontId="18" fillId="0" borderId="2" xfId="0" applyNumberFormat="1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49" fontId="18" fillId="0" borderId="3" xfId="0" applyNumberFormat="1" applyFont="1" applyBorder="1" applyAlignment="1">
      <alignment horizontal="left" wrapText="1"/>
    </xf>
    <xf numFmtId="0" fontId="18" fillId="0" borderId="3" xfId="0" applyFont="1" applyBorder="1" applyAlignment="1">
      <alignment wrapText="1"/>
    </xf>
    <xf numFmtId="49" fontId="18" fillId="10" borderId="23" xfId="0" applyNumberFormat="1" applyFont="1" applyFill="1" applyBorder="1" applyAlignment="1">
      <alignment horizontal="left" wrapText="1"/>
    </xf>
    <xf numFmtId="0" fontId="18" fillId="10" borderId="23" xfId="0" applyFont="1" applyFill="1" applyBorder="1" applyAlignment="1">
      <alignment wrapText="1"/>
    </xf>
    <xf numFmtId="164" fontId="19" fillId="0" borderId="0" xfId="5" applyNumberFormat="1"/>
    <xf numFmtId="165" fontId="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164" fontId="0" fillId="0" borderId="4" xfId="1" applyFont="1" applyBorder="1"/>
    <xf numFmtId="164" fontId="9" fillId="0" borderId="2" xfId="1" applyFont="1" applyBorder="1" applyAlignment="1" applyProtection="1">
      <alignment wrapText="1"/>
      <protection locked="0"/>
    </xf>
    <xf numFmtId="0" fontId="23" fillId="0" borderId="0" xfId="0" applyFont="1"/>
    <xf numFmtId="0" fontId="24" fillId="0" borderId="4" xfId="0" quotePrefix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49" fontId="24" fillId="13" borderId="4" xfId="0" applyNumberFormat="1" applyFont="1" applyFill="1" applyBorder="1" applyAlignment="1">
      <alignment horizontal="left" wrapText="1"/>
    </xf>
    <xf numFmtId="0" fontId="24" fillId="9" borderId="19" xfId="0" applyFont="1" applyFill="1" applyBorder="1" applyAlignment="1">
      <alignment wrapText="1"/>
    </xf>
    <xf numFmtId="4" fontId="24" fillId="9" borderId="4" xfId="0" applyNumberFormat="1" applyFont="1" applyFill="1" applyBorder="1" applyAlignment="1">
      <alignment wrapText="1"/>
    </xf>
    <xf numFmtId="0" fontId="23" fillId="0" borderId="0" xfId="0" applyFont="1" applyAlignment="1">
      <alignment wrapText="1"/>
    </xf>
    <xf numFmtId="49" fontId="24" fillId="9" borderId="4" xfId="0" applyNumberFormat="1" applyFont="1" applyFill="1" applyBorder="1" applyAlignment="1">
      <alignment horizontal="left" wrapText="1"/>
    </xf>
    <xf numFmtId="49" fontId="25" fillId="0" borderId="23" xfId="0" applyNumberFormat="1" applyFont="1" applyBorder="1" applyAlignment="1">
      <alignment horizontal="left" wrapText="1"/>
    </xf>
    <xf numFmtId="0" fontId="25" fillId="0" borderId="24" xfId="0" applyFont="1" applyBorder="1" applyAlignment="1">
      <alignment wrapText="1"/>
    </xf>
    <xf numFmtId="4" fontId="25" fillId="0" borderId="23" xfId="0" applyNumberFormat="1" applyFont="1" applyBorder="1" applyAlignment="1">
      <alignment wrapText="1"/>
    </xf>
    <xf numFmtId="49" fontId="25" fillId="0" borderId="2" xfId="0" applyNumberFormat="1" applyFont="1" applyBorder="1" applyAlignment="1">
      <alignment horizontal="left" wrapText="1"/>
    </xf>
    <xf numFmtId="0" fontId="25" fillId="0" borderId="20" xfId="0" applyFont="1" applyBorder="1" applyAlignment="1">
      <alignment wrapText="1"/>
    </xf>
    <xf numFmtId="4" fontId="25" fillId="0" borderId="2" xfId="0" applyNumberFormat="1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3" fillId="0" borderId="0" xfId="0" applyFont="1" applyAlignment="1">
      <alignment horizontal="left"/>
    </xf>
    <xf numFmtId="2" fontId="23" fillId="0" borderId="0" xfId="0" applyNumberFormat="1" applyFont="1"/>
    <xf numFmtId="0" fontId="20" fillId="0" borderId="0" xfId="15" applyFont="1"/>
    <xf numFmtId="41" fontId="20" fillId="0" borderId="0" xfId="16" applyFont="1"/>
    <xf numFmtId="41" fontId="21" fillId="13" borderId="4" xfId="16" applyFont="1" applyFill="1" applyBorder="1" applyAlignment="1">
      <alignment horizontal="center" vertical="center" wrapText="1"/>
    </xf>
    <xf numFmtId="0" fontId="21" fillId="13" borderId="4" xfId="17" applyFont="1" applyFill="1" applyBorder="1" applyAlignment="1">
      <alignment horizontal="left" vertical="center"/>
    </xf>
    <xf numFmtId="0" fontId="21" fillId="14" borderId="4" xfId="17" applyFont="1" applyFill="1" applyBorder="1" applyAlignment="1">
      <alignment horizontal="left" vertical="center"/>
    </xf>
    <xf numFmtId="0" fontId="21" fillId="16" borderId="4" xfId="17" applyFont="1" applyFill="1" applyBorder="1" applyAlignment="1">
      <alignment horizontal="left" vertical="center"/>
    </xf>
    <xf numFmtId="0" fontId="21" fillId="15" borderId="4" xfId="17" applyFont="1" applyFill="1" applyBorder="1" applyAlignment="1">
      <alignment horizontal="left" vertical="center"/>
    </xf>
    <xf numFmtId="49" fontId="21" fillId="13" borderId="4" xfId="17" applyNumberFormat="1" applyFont="1" applyFill="1" applyBorder="1" applyAlignment="1">
      <alignment horizontal="left" vertical="center"/>
    </xf>
    <xf numFmtId="49" fontId="21" fillId="14" borderId="4" xfId="17" applyNumberFormat="1" applyFont="1" applyFill="1" applyBorder="1" applyAlignment="1">
      <alignment horizontal="left" vertical="center"/>
    </xf>
    <xf numFmtId="49" fontId="21" fillId="16" borderId="4" xfId="17" applyNumberFormat="1" applyFont="1" applyFill="1" applyBorder="1" applyAlignment="1">
      <alignment horizontal="left" vertical="center"/>
    </xf>
    <xf numFmtId="4" fontId="24" fillId="18" borderId="4" xfId="0" applyNumberFormat="1" applyFont="1" applyFill="1" applyBorder="1"/>
    <xf numFmtId="4" fontId="23" fillId="0" borderId="0" xfId="0" applyNumberFormat="1" applyFont="1" applyAlignment="1">
      <alignment wrapText="1"/>
    </xf>
    <xf numFmtId="4" fontId="23" fillId="0" borderId="0" xfId="0" applyNumberFormat="1" applyFont="1"/>
    <xf numFmtId="43" fontId="23" fillId="0" borderId="0" xfId="0" applyNumberFormat="1" applyFont="1"/>
    <xf numFmtId="0" fontId="26" fillId="0" borderId="25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28" fillId="0" borderId="26" xfId="0" applyFont="1" applyBorder="1" applyAlignment="1">
      <alignment horizontal="center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>
      <alignment horizontal="right" vertical="center"/>
    </xf>
    <xf numFmtId="0" fontId="29" fillId="0" borderId="33" xfId="0" applyFont="1" applyBorder="1" applyAlignment="1">
      <alignment horizontal="right" vertical="justify" wrapText="1" readingOrder="2"/>
    </xf>
    <xf numFmtId="0" fontId="29" fillId="0" borderId="27" xfId="0" applyFont="1" applyBorder="1"/>
    <xf numFmtId="0" fontId="29" fillId="0" borderId="28" xfId="0" applyFont="1" applyBorder="1"/>
    <xf numFmtId="49" fontId="20" fillId="0" borderId="4" xfId="17" applyNumberFormat="1" applyFont="1" applyBorder="1" applyAlignment="1">
      <alignment horizontal="left" vertical="center"/>
    </xf>
    <xf numFmtId="0" fontId="20" fillId="0" borderId="4" xfId="17" applyFont="1" applyBorder="1" applyAlignment="1">
      <alignment horizontal="left" vertical="center"/>
    </xf>
    <xf numFmtId="41" fontId="20" fillId="0" borderId="0" xfId="16" applyFont="1" applyBorder="1"/>
    <xf numFmtId="0" fontId="10" fillId="0" borderId="0" xfId="6" applyFont="1"/>
    <xf numFmtId="41" fontId="20" fillId="0" borderId="41" xfId="16" applyFont="1" applyBorder="1"/>
    <xf numFmtId="0" fontId="29" fillId="0" borderId="25" xfId="0" applyFont="1" applyBorder="1" applyAlignment="1">
      <alignment vertical="center"/>
    </xf>
    <xf numFmtId="0" fontId="28" fillId="0" borderId="27" xfId="0" applyFont="1" applyBorder="1" applyAlignment="1">
      <alignment horizontal="center" vertical="center"/>
    </xf>
    <xf numFmtId="0" fontId="28" fillId="0" borderId="26" xfId="0" applyFont="1" applyBorder="1" applyAlignment="1">
      <alignment horizontal="right" vertical="center"/>
    </xf>
    <xf numFmtId="0" fontId="31" fillId="0" borderId="29" xfId="0" applyFont="1" applyBorder="1" applyAlignment="1">
      <alignment vertical="center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right" vertical="center"/>
    </xf>
    <xf numFmtId="0" fontId="31" fillId="0" borderId="32" xfId="0" applyFont="1" applyBorder="1" applyAlignment="1">
      <alignment vertical="center"/>
    </xf>
    <xf numFmtId="0" fontId="29" fillId="0" borderId="41" xfId="0" applyFont="1" applyBorder="1" applyAlignment="1">
      <alignment horizontal="right" vertical="justify" wrapText="1" readingOrder="2"/>
    </xf>
    <xf numFmtId="3" fontId="23" fillId="0" borderId="0" xfId="0" applyNumberFormat="1" applyFont="1"/>
    <xf numFmtId="168" fontId="21" fillId="13" borderId="4" xfId="16" applyNumberFormat="1" applyFont="1" applyFill="1" applyBorder="1"/>
    <xf numFmtId="168" fontId="21" fillId="14" borderId="4" xfId="16" applyNumberFormat="1" applyFont="1" applyFill="1" applyBorder="1"/>
    <xf numFmtId="168" fontId="21" fillId="16" borderId="4" xfId="16" applyNumberFormat="1" applyFont="1" applyFill="1" applyBorder="1"/>
    <xf numFmtId="168" fontId="20" fillId="0" borderId="4" xfId="16" applyNumberFormat="1" applyFont="1" applyFill="1" applyBorder="1"/>
    <xf numFmtId="168" fontId="20" fillId="14" borderId="4" xfId="16" applyNumberFormat="1" applyFont="1" applyFill="1" applyBorder="1"/>
    <xf numFmtId="168" fontId="20" fillId="16" borderId="4" xfId="16" applyNumberFormat="1" applyFont="1" applyFill="1" applyBorder="1"/>
    <xf numFmtId="168" fontId="21" fillId="15" borderId="4" xfId="16" applyNumberFormat="1" applyFont="1" applyFill="1" applyBorder="1"/>
    <xf numFmtId="4" fontId="25" fillId="0" borderId="1" xfId="0" applyNumberFormat="1" applyFont="1" applyBorder="1" applyAlignment="1">
      <alignment wrapText="1"/>
    </xf>
    <xf numFmtId="168" fontId="21" fillId="13" borderId="6" xfId="16" applyNumberFormat="1" applyFont="1" applyFill="1" applyBorder="1"/>
    <xf numFmtId="168" fontId="21" fillId="14" borderId="6" xfId="16" applyNumberFormat="1" applyFont="1" applyFill="1" applyBorder="1"/>
    <xf numFmtId="168" fontId="21" fillId="16" borderId="6" xfId="16" applyNumberFormat="1" applyFont="1" applyFill="1" applyBorder="1"/>
    <xf numFmtId="168" fontId="20" fillId="0" borderId="6" xfId="16" applyNumberFormat="1" applyFont="1" applyFill="1" applyBorder="1"/>
    <xf numFmtId="168" fontId="21" fillId="15" borderId="6" xfId="16" applyNumberFormat="1" applyFont="1" applyFill="1" applyBorder="1"/>
    <xf numFmtId="41" fontId="21" fillId="13" borderId="47" xfId="16" applyFont="1" applyFill="1" applyBorder="1" applyAlignment="1">
      <alignment horizontal="center" vertical="center" wrapText="1"/>
    </xf>
    <xf numFmtId="41" fontId="21" fillId="13" borderId="8" xfId="16" applyFont="1" applyFill="1" applyBorder="1" applyAlignment="1">
      <alignment horizontal="center" vertical="center" wrapText="1"/>
    </xf>
    <xf numFmtId="168" fontId="21" fillId="13" borderId="47" xfId="16" applyNumberFormat="1" applyFont="1" applyFill="1" applyBorder="1"/>
    <xf numFmtId="168" fontId="21" fillId="13" borderId="8" xfId="16" applyNumberFormat="1" applyFont="1" applyFill="1" applyBorder="1"/>
    <xf numFmtId="168" fontId="21" fillId="14" borderId="47" xfId="16" applyNumberFormat="1" applyFont="1" applyFill="1" applyBorder="1"/>
    <xf numFmtId="168" fontId="21" fillId="14" borderId="8" xfId="16" applyNumberFormat="1" applyFont="1" applyFill="1" applyBorder="1"/>
    <xf numFmtId="168" fontId="21" fillId="16" borderId="47" xfId="16" applyNumberFormat="1" applyFont="1" applyFill="1" applyBorder="1"/>
    <xf numFmtId="168" fontId="21" fillId="16" borderId="8" xfId="16" applyNumberFormat="1" applyFont="1" applyFill="1" applyBorder="1"/>
    <xf numFmtId="168" fontId="20" fillId="0" borderId="47" xfId="16" applyNumberFormat="1" applyFont="1" applyFill="1" applyBorder="1"/>
    <xf numFmtId="168" fontId="20" fillId="0" borderId="8" xfId="16" applyNumberFormat="1" applyFont="1" applyFill="1" applyBorder="1"/>
    <xf numFmtId="168" fontId="20" fillId="14" borderId="47" xfId="16" applyNumberFormat="1" applyFont="1" applyFill="1" applyBorder="1"/>
    <xf numFmtId="168" fontId="20" fillId="16" borderId="47" xfId="16" applyNumberFormat="1" applyFont="1" applyFill="1" applyBorder="1"/>
    <xf numFmtId="168" fontId="21" fillId="15" borderId="47" xfId="16" applyNumberFormat="1" applyFont="1" applyFill="1" applyBorder="1"/>
    <xf numFmtId="168" fontId="21" fillId="15" borderId="8" xfId="16" applyNumberFormat="1" applyFont="1" applyFill="1" applyBorder="1"/>
    <xf numFmtId="168" fontId="21" fillId="13" borderId="48" xfId="16" applyNumberFormat="1" applyFont="1" applyFill="1" applyBorder="1"/>
    <xf numFmtId="168" fontId="21" fillId="13" borderId="49" xfId="16" applyNumberFormat="1" applyFont="1" applyFill="1" applyBorder="1"/>
    <xf numFmtId="168" fontId="21" fillId="13" borderId="50" xfId="16" applyNumberFormat="1" applyFont="1" applyFill="1" applyBorder="1"/>
    <xf numFmtId="49" fontId="21" fillId="13" borderId="19" xfId="17" applyNumberFormat="1" applyFont="1" applyFill="1" applyBorder="1" applyAlignment="1">
      <alignment horizontal="left" vertical="center" wrapText="1"/>
    </xf>
    <xf numFmtId="49" fontId="21" fillId="14" borderId="19" xfId="17" applyNumberFormat="1" applyFont="1" applyFill="1" applyBorder="1" applyAlignment="1">
      <alignment horizontal="left" vertical="center" wrapText="1"/>
    </xf>
    <xf numFmtId="49" fontId="21" fillId="16" borderId="19" xfId="17" applyNumberFormat="1" applyFont="1" applyFill="1" applyBorder="1" applyAlignment="1">
      <alignment horizontal="left" vertical="center" wrapText="1"/>
    </xf>
    <xf numFmtId="49" fontId="20" fillId="0" borderId="19" xfId="17" applyNumberFormat="1" applyFont="1" applyBorder="1" applyAlignment="1">
      <alignment horizontal="left" vertical="center" wrapText="1"/>
    </xf>
    <xf numFmtId="1" fontId="22" fillId="17" borderId="19" xfId="18" applyNumberFormat="1" applyFont="1" applyFill="1" applyBorder="1" applyAlignment="1" applyProtection="1">
      <alignment horizontal="left" vertical="center" wrapText="1"/>
      <protection hidden="1"/>
    </xf>
    <xf numFmtId="49" fontId="21" fillId="15" borderId="19" xfId="17" applyNumberFormat="1" applyFont="1" applyFill="1" applyBorder="1" applyAlignment="1">
      <alignment horizontal="left" vertical="center" wrapText="1"/>
    </xf>
    <xf numFmtId="0" fontId="20" fillId="0" borderId="19" xfId="17" applyFont="1" applyBorder="1" applyAlignment="1">
      <alignment horizontal="left" vertical="center" wrapText="1"/>
    </xf>
    <xf numFmtId="0" fontId="20" fillId="0" borderId="19" xfId="17" applyFont="1" applyBorder="1" applyAlignment="1">
      <alignment vertical="center" wrapText="1"/>
    </xf>
    <xf numFmtId="0" fontId="21" fillId="14" borderId="19" xfId="17" applyFont="1" applyFill="1" applyBorder="1" applyAlignment="1">
      <alignment vertical="center" wrapText="1"/>
    </xf>
    <xf numFmtId="0" fontId="21" fillId="16" borderId="19" xfId="17" applyFont="1" applyFill="1" applyBorder="1" applyAlignment="1">
      <alignment vertical="center" wrapText="1"/>
    </xf>
    <xf numFmtId="0" fontId="24" fillId="18" borderId="19" xfId="0" applyFont="1" applyFill="1" applyBorder="1" applyAlignment="1">
      <alignment horizontal="center"/>
    </xf>
    <xf numFmtId="0" fontId="24" fillId="18" borderId="6" xfId="0" applyFont="1" applyFill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3" fillId="0" borderId="21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29" fillId="0" borderId="2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49" fontId="21" fillId="13" borderId="23" xfId="17" applyNumberFormat="1" applyFont="1" applyFill="1" applyBorder="1" applyAlignment="1">
      <alignment horizontal="center" vertical="center"/>
    </xf>
    <xf numFmtId="49" fontId="21" fillId="13" borderId="2" xfId="17" applyNumberFormat="1" applyFont="1" applyFill="1" applyBorder="1" applyAlignment="1">
      <alignment horizontal="center" vertical="center"/>
    </xf>
    <xf numFmtId="49" fontId="21" fillId="13" borderId="3" xfId="17" applyNumberFormat="1" applyFont="1" applyFill="1" applyBorder="1" applyAlignment="1">
      <alignment horizontal="center" vertical="center"/>
    </xf>
    <xf numFmtId="49" fontId="21" fillId="13" borderId="23" xfId="17" applyNumberFormat="1" applyFont="1" applyFill="1" applyBorder="1" applyAlignment="1">
      <alignment horizontal="center" vertical="center" wrapText="1"/>
    </xf>
    <xf numFmtId="49" fontId="21" fillId="13" borderId="20" xfId="17" applyNumberFormat="1" applyFont="1" applyFill="1" applyBorder="1" applyAlignment="1">
      <alignment horizontal="center" vertical="center" wrapText="1"/>
    </xf>
    <xf numFmtId="49" fontId="21" fillId="13" borderId="21" xfId="17" applyNumberFormat="1" applyFont="1" applyFill="1" applyBorder="1" applyAlignment="1">
      <alignment horizontal="center" vertical="center" wrapText="1"/>
    </xf>
    <xf numFmtId="41" fontId="21" fillId="13" borderId="24" xfId="16" applyFont="1" applyFill="1" applyBorder="1" applyAlignment="1">
      <alignment horizontal="center"/>
    </xf>
    <xf numFmtId="41" fontId="21" fillId="13" borderId="42" xfId="16" applyFont="1" applyFill="1" applyBorder="1" applyAlignment="1">
      <alignment horizontal="center"/>
    </xf>
    <xf numFmtId="41" fontId="21" fillId="13" borderId="43" xfId="16" applyFont="1" applyFill="1" applyBorder="1" applyAlignment="1">
      <alignment horizontal="center"/>
    </xf>
    <xf numFmtId="41" fontId="21" fillId="13" borderId="4" xfId="16" applyFont="1" applyFill="1" applyBorder="1" applyAlignment="1">
      <alignment horizontal="center" vertical="center" wrapText="1"/>
    </xf>
    <xf numFmtId="41" fontId="21" fillId="13" borderId="6" xfId="16" applyFont="1" applyFill="1" applyBorder="1" applyAlignment="1">
      <alignment horizontal="center" vertical="center" wrapText="1"/>
    </xf>
    <xf numFmtId="41" fontId="21" fillId="13" borderId="44" xfId="16" applyFont="1" applyFill="1" applyBorder="1" applyAlignment="1">
      <alignment horizontal="center" wrapText="1"/>
    </xf>
    <xf numFmtId="41" fontId="21" fillId="13" borderId="45" xfId="16" applyFont="1" applyFill="1" applyBorder="1" applyAlignment="1">
      <alignment horizontal="center" wrapText="1"/>
    </xf>
    <xf numFmtId="41" fontId="21" fillId="13" borderId="46" xfId="16" applyFont="1" applyFill="1" applyBorder="1" applyAlignment="1">
      <alignment horizontal="center" wrapText="1"/>
    </xf>
    <xf numFmtId="0" fontId="29" fillId="0" borderId="36" xfId="0" applyFont="1" applyBorder="1" applyAlignment="1">
      <alignment horizontal="left"/>
    </xf>
    <xf numFmtId="0" fontId="29" fillId="0" borderId="27" xfId="0" applyFont="1" applyBorder="1" applyAlignment="1">
      <alignment horizontal="left"/>
    </xf>
    <xf numFmtId="0" fontId="29" fillId="0" borderId="28" xfId="0" applyFont="1" applyBorder="1" applyAlignment="1">
      <alignment horizontal="left"/>
    </xf>
    <xf numFmtId="0" fontId="29" fillId="0" borderId="21" xfId="0" applyFont="1" applyBorder="1" applyAlignment="1">
      <alignment horizontal="left"/>
    </xf>
    <xf numFmtId="0" fontId="29" fillId="0" borderId="22" xfId="0" applyFont="1" applyBorder="1" applyAlignment="1">
      <alignment horizontal="left"/>
    </xf>
    <xf numFmtId="0" fontId="29" fillId="0" borderId="30" xfId="0" applyFont="1" applyBorder="1" applyAlignment="1">
      <alignment horizontal="left"/>
    </xf>
    <xf numFmtId="0" fontId="29" fillId="0" borderId="24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164" fontId="6" fillId="0" borderId="13" xfId="1" applyFont="1" applyBorder="1" applyAlignment="1">
      <alignment horizontal="center"/>
    </xf>
    <xf numFmtId="164" fontId="6" fillId="0" borderId="14" xfId="1" applyFont="1" applyBorder="1" applyAlignment="1">
      <alignment horizontal="center" vertical="center" wrapText="1"/>
    </xf>
    <xf numFmtId="164" fontId="6" fillId="0" borderId="12" xfId="1" applyFont="1" applyBorder="1" applyAlignment="1">
      <alignment horizontal="center" vertical="center" wrapText="1"/>
    </xf>
    <xf numFmtId="164" fontId="6" fillId="0" borderId="15" xfId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</cellXfs>
  <cellStyles count="19">
    <cellStyle name="Hipervínculo" xfId="5" builtinId="8"/>
    <cellStyle name="Millares [0]" xfId="1" builtinId="6"/>
    <cellStyle name="Millares [0] 2" xfId="4" xr:uid="{00000000-0005-0000-0000-000002000000}"/>
    <cellStyle name="Millares [0] 3" xfId="8" xr:uid="{00000000-0005-0000-0000-000003000000}"/>
    <cellStyle name="Millares [0] 3 2" xfId="16" xr:uid="{00000000-0005-0000-0000-000004000000}"/>
    <cellStyle name="Nivel 1,2.3,5,6,9" xfId="13" xr:uid="{00000000-0005-0000-0000-000005000000}"/>
    <cellStyle name="Nivel 4" xfId="14" xr:uid="{00000000-0005-0000-0000-000006000000}"/>
    <cellStyle name="Nivel 7" xfId="12" xr:uid="{00000000-0005-0000-0000-000007000000}"/>
    <cellStyle name="Normal" xfId="0" builtinId="0"/>
    <cellStyle name="Normal 2" xfId="3" xr:uid="{00000000-0005-0000-0000-000009000000}"/>
    <cellStyle name="Normal 2 2" xfId="9" xr:uid="{00000000-0005-0000-0000-00000A000000}"/>
    <cellStyle name="Normal 2 2 2" xfId="17" xr:uid="{00000000-0005-0000-0000-00000B000000}"/>
    <cellStyle name="Normal 2 2 4" xfId="11" xr:uid="{00000000-0005-0000-0000-00000C000000}"/>
    <cellStyle name="Normal 2 2 4 2" xfId="18" xr:uid="{00000000-0005-0000-0000-00000D000000}"/>
    <cellStyle name="Normal 3" xfId="7" xr:uid="{00000000-0005-0000-0000-00000E000000}"/>
    <cellStyle name="Normal 3 2" xfId="15" xr:uid="{00000000-0005-0000-0000-00000F000000}"/>
    <cellStyle name="Normal 6" xfId="6" xr:uid="{00000000-0005-0000-0000-000010000000}"/>
    <cellStyle name="Normal_FORMULARIOS VIGENCIA 2006 OCTUBRE 2200" xfId="2" xr:uid="{00000000-0005-0000-0000-000011000000}"/>
    <cellStyle name="Porcentaje 2" xfId="10" xr:uid="{00000000-0005-0000-0000-000013000000}"/>
  </cellStyles>
  <dxfs count="0"/>
  <tableStyles count="0" defaultTableStyle="TableStyleMedium2" defaultPivotStyle="PivotStyleLight16"/>
  <colors>
    <mruColors>
      <color rgb="FFFF3300"/>
      <color rgb="FF36EA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142875</xdr:colOff>
      <xdr:row>3</xdr:row>
      <xdr:rowOff>19050</xdr:rowOff>
    </xdr:to>
    <xdr:pic>
      <xdr:nvPicPr>
        <xdr:cNvPr id="3" name="2 Imagen" descr="logo artesanias.jpg">
          <a:extLst>
            <a:ext uri="{FF2B5EF4-FFF2-40B4-BE49-F238E27FC236}">
              <a16:creationId xmlns:a16="http://schemas.microsoft.com/office/drawing/2014/main" id="{782E59B3-9784-478B-B4EF-8BDA51E0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9715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85726</xdr:rowOff>
    </xdr:from>
    <xdr:to>
      <xdr:col>1</xdr:col>
      <xdr:colOff>161925</xdr:colOff>
      <xdr:row>3</xdr:row>
      <xdr:rowOff>38101</xdr:rowOff>
    </xdr:to>
    <xdr:pic>
      <xdr:nvPicPr>
        <xdr:cNvPr id="3" name="2 Imagen" descr="logo artesanias.jpg">
          <a:extLst>
            <a:ext uri="{FF2B5EF4-FFF2-40B4-BE49-F238E27FC236}">
              <a16:creationId xmlns:a16="http://schemas.microsoft.com/office/drawing/2014/main" id="{C52ED372-84D8-4858-831A-2022559F4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6"/>
          <a:ext cx="1019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portes/1.ENE2026_Env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"/>
      <sheetName val="VGTT + REZAGOTT"/>
      <sheetName val="VGTT"/>
      <sheetName val="VGREC10"/>
      <sheetName val="VGREC20"/>
      <sheetName val="REZAGOTT"/>
      <sheetName val="REZAGO10"/>
      <sheetName val="REZAGO20"/>
      <sheetName val="RESTT"/>
      <sheetName val="RES10"/>
      <sheetName val="RES20"/>
      <sheetName val="CXPTT"/>
      <sheetName val="CXP10"/>
      <sheetName val="CXP20"/>
      <sheetName val="Rezago"/>
      <sheetName val="CONVENIOS"/>
    </sheetNames>
    <sheetDataSet>
      <sheetData sheetId="0">
        <row r="5">
          <cell r="A5">
            <v>0</v>
          </cell>
          <cell r="B5" t="str">
            <v>DISPONIBILIDAD INICIAL</v>
          </cell>
          <cell r="C5">
            <v>5594839716</v>
          </cell>
          <cell r="D5">
            <v>0</v>
          </cell>
          <cell r="E5">
            <v>0</v>
          </cell>
          <cell r="F5">
            <v>5594839716</v>
          </cell>
          <cell r="G5">
            <v>0</v>
          </cell>
          <cell r="H5">
            <v>0</v>
          </cell>
        </row>
        <row r="6">
          <cell r="A6" t="str">
            <v>1</v>
          </cell>
          <cell r="B6" t="str">
            <v>INGRESOS CORRIENTES</v>
          </cell>
          <cell r="C6">
            <v>56753136994</v>
          </cell>
          <cell r="D6">
            <v>1038396725</v>
          </cell>
          <cell r="E6">
            <v>1038396725</v>
          </cell>
          <cell r="F6">
            <v>56753136994</v>
          </cell>
          <cell r="G6">
            <v>1843214399.74</v>
          </cell>
          <cell r="H6">
            <v>1843214399.74</v>
          </cell>
        </row>
        <row r="7">
          <cell r="A7" t="str">
            <v>102</v>
          </cell>
          <cell r="B7" t="str">
            <v>INGRESOS NO TRIBUTARIOS</v>
          </cell>
          <cell r="C7">
            <v>56753136994</v>
          </cell>
          <cell r="D7">
            <v>1038396725</v>
          </cell>
          <cell r="E7">
            <v>1038396725</v>
          </cell>
          <cell r="F7">
            <v>56753136994</v>
          </cell>
          <cell r="G7">
            <v>1843214399.74</v>
          </cell>
          <cell r="H7">
            <v>1843214399.74</v>
          </cell>
        </row>
        <row r="8">
          <cell r="A8" t="str">
            <v>1025</v>
          </cell>
          <cell r="B8" t="str">
            <v>VENTA DE BIENES Y SERVICIOS</v>
          </cell>
          <cell r="C8">
            <v>14405136994</v>
          </cell>
          <cell r="D8">
            <v>1038396725</v>
          </cell>
          <cell r="E8">
            <v>1038396725</v>
          </cell>
          <cell r="F8">
            <v>14405136994</v>
          </cell>
          <cell r="G8">
            <v>317030084.74000001</v>
          </cell>
          <cell r="H8">
            <v>317030084.74000001</v>
          </cell>
        </row>
        <row r="9">
          <cell r="A9" t="str">
            <v>102501</v>
          </cell>
          <cell r="B9" t="str">
            <v>VENTA DE ESTABLECIMIENTO DE MERCADO</v>
          </cell>
          <cell r="C9">
            <v>14405136994</v>
          </cell>
          <cell r="D9">
            <v>1038396725</v>
          </cell>
          <cell r="E9">
            <v>1038396725</v>
          </cell>
          <cell r="F9">
            <v>14405136994</v>
          </cell>
          <cell r="G9">
            <v>317030084.74000001</v>
          </cell>
          <cell r="H9">
            <v>317030084.74000001</v>
          </cell>
        </row>
        <row r="10">
          <cell r="A10" t="str">
            <v>10250102</v>
          </cell>
          <cell r="B10" t="str">
            <v>PRODUCTOS ALIMENTICIOS, BEBIDAS Y TABACO; TEXTILES, PRENDAS DE VESTIR Y PRODUCTOS DE CUERO</v>
          </cell>
          <cell r="C10">
            <v>2773869409</v>
          </cell>
          <cell r="D10">
            <v>0</v>
          </cell>
          <cell r="E10">
            <v>1038396725</v>
          </cell>
          <cell r="F10">
            <v>1735472684</v>
          </cell>
          <cell r="G10">
            <v>91336415.120000005</v>
          </cell>
          <cell r="H10">
            <v>91336415.120000005</v>
          </cell>
        </row>
        <row r="11">
          <cell r="A11" t="str">
            <v>1025010203</v>
          </cell>
          <cell r="B11" t="str">
            <v>PRODUCTOS DE MOLINERÍA, ALMIDONES Y PRODUCTOS DERIVADOS DEL ALMIDÓN; OTROS PRODUCTOS ALIMENTICIOS</v>
          </cell>
          <cell r="C11">
            <v>484000000</v>
          </cell>
          <cell r="D11">
            <v>0</v>
          </cell>
          <cell r="E11">
            <v>0</v>
          </cell>
          <cell r="F11">
            <v>484000000</v>
          </cell>
          <cell r="G11">
            <v>0</v>
          </cell>
          <cell r="H11">
            <v>0</v>
          </cell>
        </row>
        <row r="12">
          <cell r="A12">
            <v>10250102036</v>
          </cell>
          <cell r="B12" t="str">
            <v>CACAO, CHOCOLATE Y CONFITERÍA</v>
          </cell>
          <cell r="C12">
            <v>2000000</v>
          </cell>
          <cell r="D12">
            <v>0</v>
          </cell>
          <cell r="E12">
            <v>0</v>
          </cell>
          <cell r="F12">
            <v>2000000</v>
          </cell>
          <cell r="G12">
            <v>0</v>
          </cell>
          <cell r="H12">
            <v>0</v>
          </cell>
        </row>
        <row r="13">
          <cell r="A13">
            <v>10250102038</v>
          </cell>
          <cell r="B13" t="str">
            <v>PRODUCTOS DEL CAFÉ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10250102039</v>
          </cell>
          <cell r="B14" t="str">
            <v>OTROS PRODUCTOS ALIMENTICIOS N.C.P.</v>
          </cell>
          <cell r="C14">
            <v>482000000</v>
          </cell>
          <cell r="D14">
            <v>0</v>
          </cell>
          <cell r="E14">
            <v>0</v>
          </cell>
          <cell r="F14">
            <v>482000000</v>
          </cell>
          <cell r="G14">
            <v>0</v>
          </cell>
          <cell r="H14">
            <v>0</v>
          </cell>
        </row>
        <row r="15">
          <cell r="A15" t="str">
            <v>1025010207</v>
          </cell>
          <cell r="B15" t="str">
            <v>ARTÍCULOS TEXTILES (EXCEPTO PRENDAS DE VESTIR)</v>
          </cell>
          <cell r="C15">
            <v>1728600107</v>
          </cell>
          <cell r="D15">
            <v>0</v>
          </cell>
          <cell r="E15">
            <v>1038396725</v>
          </cell>
          <cell r="F15">
            <v>690203382</v>
          </cell>
          <cell r="G15">
            <v>78286752.760000005</v>
          </cell>
          <cell r="H15">
            <v>78286752.760000005</v>
          </cell>
        </row>
        <row r="16">
          <cell r="A16">
            <v>10250102071</v>
          </cell>
          <cell r="B16" t="str">
            <v>ARTÍCULOS CONFECCIONADOS CON TEXTILES</v>
          </cell>
          <cell r="C16">
            <v>1728600107</v>
          </cell>
          <cell r="D16">
            <v>0</v>
          </cell>
          <cell r="E16">
            <v>1038396725</v>
          </cell>
          <cell r="F16">
            <v>690203382</v>
          </cell>
          <cell r="G16">
            <v>78286752.760000005</v>
          </cell>
          <cell r="H16">
            <v>78286752.760000005</v>
          </cell>
        </row>
        <row r="17">
          <cell r="A17" t="str">
            <v>1025010208</v>
          </cell>
          <cell r="B17" t="str">
            <v>TEJIDO DE PUNTO O GANCHILLO; PRENDAS DE VESTIR</v>
          </cell>
          <cell r="C17">
            <v>397565755</v>
          </cell>
          <cell r="D17">
            <v>0</v>
          </cell>
          <cell r="E17">
            <v>0</v>
          </cell>
          <cell r="F17">
            <v>397565755</v>
          </cell>
          <cell r="G17">
            <v>11414368.26</v>
          </cell>
          <cell r="H17">
            <v>11414368.26</v>
          </cell>
        </row>
        <row r="18">
          <cell r="A18">
            <v>10250102082</v>
          </cell>
          <cell r="B18" t="str">
            <v>PRENDAS DE VESTIR (EXCEPTO PRENDAS DE PIEL)</v>
          </cell>
          <cell r="C18">
            <v>397565755</v>
          </cell>
          <cell r="D18">
            <v>0</v>
          </cell>
          <cell r="E18">
            <v>0</v>
          </cell>
          <cell r="F18">
            <v>397565755</v>
          </cell>
          <cell r="G18">
            <v>11414368.26</v>
          </cell>
          <cell r="H18">
            <v>11414368.26</v>
          </cell>
        </row>
        <row r="19">
          <cell r="A19" t="str">
            <v>1025010209</v>
          </cell>
          <cell r="B19" t="str">
            <v>CUERO Y PRODUCTOS DE CUERO; CALZADO</v>
          </cell>
          <cell r="C19">
            <v>163703547</v>
          </cell>
          <cell r="D19">
            <v>0</v>
          </cell>
          <cell r="E19">
            <v>0</v>
          </cell>
          <cell r="F19">
            <v>163703547</v>
          </cell>
          <cell r="G19">
            <v>1635294.1</v>
          </cell>
          <cell r="H19">
            <v>1635294.1</v>
          </cell>
        </row>
        <row r="20">
          <cell r="A20">
            <v>10250102092</v>
          </cell>
          <cell r="B20" t="str">
            <v>MALETAS, BOLSOS DE MANO Y ARTÍCULOS SIMILARES; ARTÍCULOS DE TALABARTERÍA Y GUARNICIONERÍA, OTROS ARTÍCULOS DE CUERO</v>
          </cell>
          <cell r="C20">
            <v>163703547</v>
          </cell>
          <cell r="D20">
            <v>0</v>
          </cell>
          <cell r="E20">
            <v>0</v>
          </cell>
          <cell r="F20">
            <v>163703547</v>
          </cell>
          <cell r="G20">
            <v>1635294.1</v>
          </cell>
          <cell r="H20">
            <v>1635294.1</v>
          </cell>
        </row>
        <row r="21">
          <cell r="A21" t="str">
            <v>10250103</v>
          </cell>
          <cell r="B21" t="str">
            <v>OTROS BIENES TRANSPORTABLES, (EXCEPTO PRODUCTOS METÁLICOS, MAQUINARIA Y EQUIPO)</v>
          </cell>
          <cell r="C21">
            <v>4495018961</v>
          </cell>
          <cell r="D21">
            <v>554396725</v>
          </cell>
          <cell r="E21">
            <v>0</v>
          </cell>
          <cell r="F21">
            <v>5049415686</v>
          </cell>
          <cell r="G21">
            <v>225624972.62</v>
          </cell>
          <cell r="H21">
            <v>225624972.62</v>
          </cell>
        </row>
        <row r="22">
          <cell r="A22" t="str">
            <v>1025010301</v>
          </cell>
          <cell r="B22" t="str">
            <v>PRODUCTOS DE MADERA, CORCHO, CESTERÍA Y ESPARTERÍA</v>
          </cell>
          <cell r="C22">
            <v>3227246475</v>
          </cell>
          <cell r="D22">
            <v>554396725</v>
          </cell>
          <cell r="E22">
            <v>0</v>
          </cell>
          <cell r="F22">
            <v>3781643200</v>
          </cell>
          <cell r="G22">
            <v>156152908.13</v>
          </cell>
          <cell r="H22">
            <v>156152908.13</v>
          </cell>
        </row>
        <row r="23">
          <cell r="A23">
            <v>10250103019</v>
          </cell>
          <cell r="B23" t="str">
            <v>PRODUCTOS DE MADERA; ARTÍCULOS DE CORCHO, MATERIALES TRENZABLES Y PAJA N.C.P.</v>
          </cell>
          <cell r="C23">
            <v>3227246475</v>
          </cell>
          <cell r="D23">
            <v>554396725</v>
          </cell>
          <cell r="E23">
            <v>0</v>
          </cell>
          <cell r="F23">
            <v>3781643200</v>
          </cell>
          <cell r="G23">
            <v>156152908.13</v>
          </cell>
          <cell r="H23">
            <v>156152908.13</v>
          </cell>
        </row>
        <row r="24">
          <cell r="A24" t="str">
            <v>1025010302</v>
          </cell>
          <cell r="B24" t="str">
            <v>PASTA O PULPA, PAPEL Y PRODUCTOS DE PAPEL; IMPRESOS Y ARTÍCULOS RELACIONADOS</v>
          </cell>
          <cell r="C24">
            <v>26894154</v>
          </cell>
          <cell r="D24">
            <v>0</v>
          </cell>
          <cell r="E24">
            <v>0</v>
          </cell>
          <cell r="F24">
            <v>26894154</v>
          </cell>
          <cell r="G24">
            <v>1422000</v>
          </cell>
          <cell r="H24">
            <v>1422000</v>
          </cell>
        </row>
        <row r="25">
          <cell r="A25">
            <v>10250103021</v>
          </cell>
          <cell r="B25" t="str">
            <v>PASTA DE PAPEL, PAPEL Y CARTÓN</v>
          </cell>
          <cell r="C25">
            <v>26894154</v>
          </cell>
          <cell r="D25">
            <v>0</v>
          </cell>
          <cell r="E25">
            <v>0</v>
          </cell>
          <cell r="F25">
            <v>26894154</v>
          </cell>
          <cell r="G25">
            <v>0</v>
          </cell>
          <cell r="H25">
            <v>0</v>
          </cell>
        </row>
        <row r="26">
          <cell r="A26">
            <v>10250103022</v>
          </cell>
          <cell r="B26" t="str">
            <v>LIBROS IMPRESOS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1422000</v>
          </cell>
          <cell r="H26">
            <v>1422000</v>
          </cell>
        </row>
        <row r="27">
          <cell r="A27" t="str">
            <v>1025010307</v>
          </cell>
          <cell r="B27" t="str">
            <v>VIDRIO Y PRODUCTOS DE VIDRIO Y OTROS PRODUCTOS NO METÁLICOS N.C.P.</v>
          </cell>
          <cell r="C27">
            <v>357224524</v>
          </cell>
          <cell r="D27">
            <v>0</v>
          </cell>
          <cell r="E27">
            <v>0</v>
          </cell>
          <cell r="F27">
            <v>357224524</v>
          </cell>
          <cell r="G27">
            <v>24968353.809999999</v>
          </cell>
          <cell r="H27">
            <v>24968353.809999999</v>
          </cell>
        </row>
        <row r="28">
          <cell r="A28">
            <v>10250103071</v>
          </cell>
          <cell r="B28" t="str">
            <v>VIDRIO Y PRODUCTOS DE VIDRIO</v>
          </cell>
          <cell r="C28">
            <v>357224524</v>
          </cell>
          <cell r="D28">
            <v>0</v>
          </cell>
          <cell r="E28">
            <v>0</v>
          </cell>
          <cell r="F28">
            <v>357224524</v>
          </cell>
          <cell r="G28">
            <v>1848319.45</v>
          </cell>
          <cell r="H28">
            <v>1848319.45</v>
          </cell>
        </row>
        <row r="29">
          <cell r="A29">
            <v>10250103072</v>
          </cell>
          <cell r="B29" t="str">
            <v>ARTÍCULOS DE CERÁMICA NO ESTRUCTURAL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23120034.359999999</v>
          </cell>
          <cell r="H29">
            <v>23120034.359999999</v>
          </cell>
        </row>
        <row r="30">
          <cell r="A30" t="str">
            <v>1025010308</v>
          </cell>
          <cell r="B30" t="str">
            <v>MUEBLES; OTROS BIENES TRANSPORTABLES N.C.P.</v>
          </cell>
          <cell r="C30">
            <v>883653808</v>
          </cell>
          <cell r="D30">
            <v>0</v>
          </cell>
          <cell r="E30">
            <v>0</v>
          </cell>
          <cell r="F30">
            <v>883653808</v>
          </cell>
          <cell r="G30">
            <v>43081710.679999992</v>
          </cell>
          <cell r="H30">
            <v>43081710.679999992</v>
          </cell>
        </row>
        <row r="31">
          <cell r="A31">
            <v>10250103081</v>
          </cell>
          <cell r="B31" t="str">
            <v>MUEBLES</v>
          </cell>
          <cell r="C31">
            <v>883653808</v>
          </cell>
          <cell r="D31">
            <v>0</v>
          </cell>
          <cell r="E31">
            <v>0</v>
          </cell>
          <cell r="F31">
            <v>883653808</v>
          </cell>
          <cell r="G31">
            <v>5608067.3700000001</v>
          </cell>
          <cell r="H31">
            <v>5608067.3700000001</v>
          </cell>
        </row>
        <row r="32">
          <cell r="A32">
            <v>10250103082</v>
          </cell>
          <cell r="B32" t="str">
            <v>JOYAS Y ARTÍCULOS CONEXOS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36154735.479999997</v>
          </cell>
          <cell r="H32">
            <v>36154735.479999997</v>
          </cell>
        </row>
        <row r="33">
          <cell r="A33">
            <v>10250103083</v>
          </cell>
          <cell r="B33" t="str">
            <v>INSTRUMENTOS MUSICALES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1071849</v>
          </cell>
          <cell r="H33">
            <v>1071849</v>
          </cell>
        </row>
        <row r="34">
          <cell r="A34">
            <v>10250103085</v>
          </cell>
          <cell r="B34" t="str">
            <v>JUEGOS Y JUGUETES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247058.83</v>
          </cell>
          <cell r="H34">
            <v>247058.83</v>
          </cell>
        </row>
        <row r="35">
          <cell r="A35" t="str">
            <v>10250104</v>
          </cell>
          <cell r="B35" t="str">
            <v>PRODUCTOS METÁLICOS Y PAQUETES DE SOFWARE</v>
          </cell>
          <cell r="C35">
            <v>5117563</v>
          </cell>
          <cell r="D35">
            <v>0</v>
          </cell>
          <cell r="E35">
            <v>0</v>
          </cell>
          <cell r="F35">
            <v>5117563</v>
          </cell>
          <cell r="G35">
            <v>0</v>
          </cell>
          <cell r="H35">
            <v>0</v>
          </cell>
        </row>
        <row r="36">
          <cell r="A36" t="str">
            <v>1025010402</v>
          </cell>
          <cell r="B36" t="str">
            <v>PRODUCTOS METÁLICOS ELABORADOS (EXCEPTO MAQUINARIA Y EQUIPO)</v>
          </cell>
          <cell r="C36">
            <v>5117563</v>
          </cell>
          <cell r="D36">
            <v>0</v>
          </cell>
          <cell r="E36">
            <v>0</v>
          </cell>
          <cell r="F36">
            <v>5117563</v>
          </cell>
          <cell r="G36">
            <v>0</v>
          </cell>
          <cell r="H36">
            <v>0</v>
          </cell>
        </row>
        <row r="37">
          <cell r="A37">
            <v>10250104024</v>
          </cell>
          <cell r="B37" t="str">
            <v>OTROS PRODUCTOS METÁLICOS ELABORADOS</v>
          </cell>
          <cell r="C37">
            <v>5117563</v>
          </cell>
          <cell r="D37">
            <v>0</v>
          </cell>
          <cell r="E37">
            <v>0</v>
          </cell>
          <cell r="F37">
            <v>5117563</v>
          </cell>
          <cell r="G37">
            <v>0</v>
          </cell>
          <cell r="H37">
            <v>0</v>
          </cell>
        </row>
        <row r="38">
          <cell r="A38" t="str">
            <v>10250106</v>
          </cell>
          <cell r="B38" t="str">
            <v>SERVICIOS DE VENTA Y DE DISTRIBUCIÓN; ALOJAMIENTO; SERVICIOS DE SUMINISTRO DE COMIDAS Y BEBIDAS; SERVICIOS DE TRANSPORTE; Y SERVICIOS DE DISTRIBUCIÓN DE ELECTRICIDAD, GAS Y AGUA</v>
          </cell>
          <cell r="C38">
            <v>0</v>
          </cell>
          <cell r="D38">
            <v>484000000</v>
          </cell>
          <cell r="E38">
            <v>0</v>
          </cell>
          <cell r="F38">
            <v>484000000</v>
          </cell>
          <cell r="G38">
            <v>0</v>
          </cell>
          <cell r="H38">
            <v>0</v>
          </cell>
        </row>
        <row r="39">
          <cell r="A39" t="str">
            <v>1025010603</v>
          </cell>
          <cell r="B39" t="str">
            <v>ALOJAMIENTO; SERVICIOS DE SUMINISTROS DE COMIDAS Y BEBIDAS</v>
          </cell>
          <cell r="C39">
            <v>0</v>
          </cell>
          <cell r="D39">
            <v>484000000</v>
          </cell>
          <cell r="E39">
            <v>0</v>
          </cell>
          <cell r="F39">
            <v>484000000</v>
          </cell>
          <cell r="G39">
            <v>0</v>
          </cell>
          <cell r="H39">
            <v>0</v>
          </cell>
        </row>
        <row r="40">
          <cell r="A40">
            <v>10250106033</v>
          </cell>
          <cell r="B40" t="str">
            <v>SERVICIOS DE SUMINISTRO DE COMIDAS</v>
          </cell>
          <cell r="C40">
            <v>0</v>
          </cell>
          <cell r="D40">
            <v>484000000</v>
          </cell>
          <cell r="E40">
            <v>0</v>
          </cell>
          <cell r="F40">
            <v>484000000</v>
          </cell>
          <cell r="G40">
            <v>0</v>
          </cell>
          <cell r="H40">
            <v>0</v>
          </cell>
        </row>
        <row r="41">
          <cell r="A41" t="str">
            <v>10250107</v>
          </cell>
          <cell r="B41" t="str">
            <v>SERVICIOS FINANCIEROS Y SERVICIOS CONEXOS, SERVICIOS INMOBILIARIOS Y SERVICIOS DE LEASING</v>
          </cell>
          <cell r="C41">
            <v>137000000</v>
          </cell>
          <cell r="D41">
            <v>0</v>
          </cell>
          <cell r="E41">
            <v>0</v>
          </cell>
          <cell r="F41">
            <v>137000000</v>
          </cell>
          <cell r="G41">
            <v>68697</v>
          </cell>
          <cell r="H41">
            <v>68697</v>
          </cell>
        </row>
        <row r="42">
          <cell r="A42" t="str">
            <v>1025010702</v>
          </cell>
          <cell r="B42" t="str">
            <v>SERVICIOS INMOBILIARIOS</v>
          </cell>
          <cell r="C42">
            <v>137000000</v>
          </cell>
          <cell r="D42">
            <v>0</v>
          </cell>
          <cell r="E42">
            <v>0</v>
          </cell>
          <cell r="F42">
            <v>137000000</v>
          </cell>
          <cell r="G42">
            <v>68697</v>
          </cell>
          <cell r="H42">
            <v>68697</v>
          </cell>
        </row>
        <row r="43">
          <cell r="A43">
            <v>10250107021</v>
          </cell>
          <cell r="B43" t="str">
            <v>SERVICIOS INMOBILIARIOS RELATIVOS A BIENES RAÍCES PROPIOS O ARRENDADOS</v>
          </cell>
          <cell r="C43">
            <v>137000000</v>
          </cell>
          <cell r="D43">
            <v>0</v>
          </cell>
          <cell r="E43">
            <v>0</v>
          </cell>
          <cell r="F43">
            <v>137000000</v>
          </cell>
          <cell r="G43">
            <v>68697</v>
          </cell>
          <cell r="H43">
            <v>68697</v>
          </cell>
        </row>
        <row r="44">
          <cell r="A44" t="str">
            <v>10250108</v>
          </cell>
          <cell r="B44" t="str">
            <v>SERVICIOS PRESTADOS A LAS EMPRESAS Y SERVICIOS DE PRODUCCIÓN</v>
          </cell>
          <cell r="C44">
            <v>996966961</v>
          </cell>
          <cell r="D44">
            <v>0</v>
          </cell>
          <cell r="E44">
            <v>0</v>
          </cell>
          <cell r="F44">
            <v>996966961</v>
          </cell>
          <cell r="G44">
            <v>0</v>
          </cell>
          <cell r="H44">
            <v>0</v>
          </cell>
        </row>
        <row r="45">
          <cell r="A45" t="str">
            <v>1025010805</v>
          </cell>
          <cell r="B45" t="str">
            <v>SERVICIOS DE SOPORTE</v>
          </cell>
          <cell r="C45">
            <v>996966961</v>
          </cell>
          <cell r="D45">
            <v>0</v>
          </cell>
          <cell r="E45">
            <v>0</v>
          </cell>
          <cell r="F45">
            <v>996966961</v>
          </cell>
          <cell r="G45">
            <v>0</v>
          </cell>
          <cell r="H45">
            <v>0</v>
          </cell>
        </row>
        <row r="46">
          <cell r="A46">
            <v>10250108059</v>
          </cell>
          <cell r="B46" t="str">
            <v>OTROS SERVICIOS AUXILIARES</v>
          </cell>
          <cell r="C46">
            <v>996966961</v>
          </cell>
          <cell r="D46">
            <v>0</v>
          </cell>
          <cell r="E46">
            <v>0</v>
          </cell>
          <cell r="F46">
            <v>996966961</v>
          </cell>
          <cell r="G46">
            <v>0</v>
          </cell>
          <cell r="H46">
            <v>0</v>
          </cell>
        </row>
        <row r="47">
          <cell r="A47" t="str">
            <v>10250109</v>
          </cell>
          <cell r="B47" t="str">
            <v>SERVICIOS PARA LA COMUNIDAD, SOCIALES Y PERSONALES</v>
          </cell>
          <cell r="C47">
            <v>5997164100</v>
          </cell>
          <cell r="D47">
            <v>0</v>
          </cell>
          <cell r="E47">
            <v>0</v>
          </cell>
          <cell r="F47">
            <v>5997164100</v>
          </cell>
          <cell r="G47">
            <v>0</v>
          </cell>
          <cell r="H47">
            <v>0</v>
          </cell>
        </row>
        <row r="48">
          <cell r="A48" t="str">
            <v>1025010907</v>
          </cell>
          <cell r="B48" t="str">
            <v>OTROS SERVICIOS</v>
          </cell>
          <cell r="C48">
            <v>5997164100</v>
          </cell>
          <cell r="D48">
            <v>0</v>
          </cell>
          <cell r="E48">
            <v>0</v>
          </cell>
          <cell r="F48">
            <v>5997164100</v>
          </cell>
          <cell r="G48">
            <v>0</v>
          </cell>
          <cell r="H48">
            <v>0</v>
          </cell>
        </row>
        <row r="49">
          <cell r="A49">
            <v>10250109079</v>
          </cell>
          <cell r="B49" t="str">
            <v>OTROS SERVICIOS DIVERSOS N.C.P.</v>
          </cell>
          <cell r="C49">
            <v>5997164100</v>
          </cell>
          <cell r="D49">
            <v>0</v>
          </cell>
          <cell r="E49">
            <v>0</v>
          </cell>
          <cell r="F49">
            <v>5997164100</v>
          </cell>
          <cell r="G49">
            <v>0</v>
          </cell>
          <cell r="H49">
            <v>0</v>
          </cell>
        </row>
        <row r="50">
          <cell r="A50" t="str">
            <v>1026</v>
          </cell>
          <cell r="B50" t="str">
            <v>TRANSFERENCIAS CORRIENTES</v>
          </cell>
          <cell r="C50">
            <v>42348000000</v>
          </cell>
          <cell r="D50">
            <v>0</v>
          </cell>
          <cell r="E50">
            <v>0</v>
          </cell>
          <cell r="F50">
            <v>42348000000</v>
          </cell>
          <cell r="G50">
            <v>1526184315</v>
          </cell>
          <cell r="H50">
            <v>1526184315</v>
          </cell>
        </row>
        <row r="51">
          <cell r="A51" t="str">
            <v>102604</v>
          </cell>
          <cell r="B51" t="str">
            <v>DIFERENTES A SUBVENCIONES</v>
          </cell>
          <cell r="C51">
            <v>42348000000</v>
          </cell>
          <cell r="D51">
            <v>0</v>
          </cell>
          <cell r="E51">
            <v>0</v>
          </cell>
          <cell r="F51">
            <v>42348000000</v>
          </cell>
          <cell r="G51">
            <v>1526184315</v>
          </cell>
          <cell r="H51">
            <v>1526184315</v>
          </cell>
        </row>
        <row r="52">
          <cell r="A52" t="str">
            <v>10260404</v>
          </cell>
          <cell r="B52" t="str">
            <v>COMERCIO AL POR MAYOR Y AL POR MENOR; REPARACIÓN DE VEHÍCULOS AUTOMOTORES Y MOTOCICLETAS</v>
          </cell>
          <cell r="C52">
            <v>42348000000</v>
          </cell>
          <cell r="D52">
            <v>0</v>
          </cell>
          <cell r="E52">
            <v>0</v>
          </cell>
          <cell r="F52">
            <v>42348000000</v>
          </cell>
          <cell r="G52">
            <v>1526184315</v>
          </cell>
          <cell r="H52">
            <v>1526184315</v>
          </cell>
        </row>
        <row r="53">
          <cell r="A53">
            <v>1026040401</v>
          </cell>
          <cell r="B53" t="str">
            <v>TRANSFERENCIA A ARTESANÍAS DE COLOMBIA S.A. DEL MINISTERIO DE COMERCIO, INDUSTRIA Y TURISMO</v>
          </cell>
          <cell r="C53">
            <v>42348000000</v>
          </cell>
          <cell r="D53">
            <v>0</v>
          </cell>
          <cell r="E53">
            <v>0</v>
          </cell>
          <cell r="F53">
            <v>42348000000</v>
          </cell>
          <cell r="G53">
            <v>1526184315</v>
          </cell>
          <cell r="H53">
            <v>1526184315</v>
          </cell>
        </row>
        <row r="54">
          <cell r="A54" t="str">
            <v>2</v>
          </cell>
          <cell r="B54" t="str">
            <v>RECURSOS DE CAPITAL</v>
          </cell>
          <cell r="C54">
            <v>32346614</v>
          </cell>
          <cell r="D54">
            <v>0</v>
          </cell>
          <cell r="E54">
            <v>0</v>
          </cell>
          <cell r="F54">
            <v>32346614</v>
          </cell>
          <cell r="G54">
            <v>2236531.39</v>
          </cell>
          <cell r="H54">
            <v>2236531.39</v>
          </cell>
        </row>
        <row r="55">
          <cell r="A55" t="str">
            <v>205</v>
          </cell>
          <cell r="B55" t="str">
            <v>RENDIMIENTOS FINANCIEROS</v>
          </cell>
          <cell r="C55">
            <v>32346614</v>
          </cell>
          <cell r="D55">
            <v>0</v>
          </cell>
          <cell r="E55">
            <v>0</v>
          </cell>
          <cell r="F55">
            <v>32346614</v>
          </cell>
          <cell r="G55">
            <v>2236531.39</v>
          </cell>
          <cell r="H55">
            <v>2236531.39</v>
          </cell>
        </row>
        <row r="56">
          <cell r="A56" t="str">
            <v>2051</v>
          </cell>
          <cell r="B56" t="str">
            <v>RECURSOS DE LA ENTIDAD</v>
          </cell>
          <cell r="C56">
            <v>32346614</v>
          </cell>
          <cell r="D56">
            <v>0</v>
          </cell>
          <cell r="E56">
            <v>0</v>
          </cell>
          <cell r="F56">
            <v>32346614</v>
          </cell>
          <cell r="G56">
            <v>2236531.39</v>
          </cell>
          <cell r="H56">
            <v>2236531.39</v>
          </cell>
        </row>
        <row r="57">
          <cell r="A57">
            <v>205102</v>
          </cell>
          <cell r="B57" t="str">
            <v>DEPÓSITOS</v>
          </cell>
          <cell r="C57">
            <v>32346614</v>
          </cell>
          <cell r="D57">
            <v>0</v>
          </cell>
          <cell r="E57">
            <v>0</v>
          </cell>
          <cell r="F57">
            <v>32346614</v>
          </cell>
          <cell r="G57">
            <v>2236531.39</v>
          </cell>
          <cell r="H57">
            <v>2236531.39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oporte@zue.com.co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E81"/>
  <sheetViews>
    <sheetView showGridLines="0" workbookViewId="0">
      <selection activeCell="D8" sqref="D8"/>
    </sheetView>
  </sheetViews>
  <sheetFormatPr baseColWidth="10" defaultRowHeight="12.75" x14ac:dyDescent="0.25"/>
  <cols>
    <col min="1" max="1" width="13.85546875" style="121" bestFit="1" customWidth="1"/>
    <col min="2" max="2" width="62.28515625" style="121" customWidth="1"/>
    <col min="3" max="3" width="17.7109375" style="121" customWidth="1"/>
    <col min="4" max="4" width="18.42578125" style="121" customWidth="1"/>
    <col min="5" max="5" width="13" style="121" bestFit="1" customWidth="1"/>
    <col min="6" max="254" width="11.42578125" style="121"/>
    <col min="255" max="256" width="15.5703125" style="121" customWidth="1"/>
    <col min="257" max="257" width="56.28515625" style="121" customWidth="1"/>
    <col min="258" max="258" width="19.7109375" style="121" customWidth="1"/>
    <col min="259" max="259" width="21" style="121" customWidth="1"/>
    <col min="260" max="510" width="11.42578125" style="121"/>
    <col min="511" max="512" width="15.5703125" style="121" customWidth="1"/>
    <col min="513" max="513" width="56.28515625" style="121" customWidth="1"/>
    <col min="514" max="514" width="19.7109375" style="121" customWidth="1"/>
    <col min="515" max="515" width="21" style="121" customWidth="1"/>
    <col min="516" max="766" width="11.42578125" style="121"/>
    <col min="767" max="768" width="15.5703125" style="121" customWidth="1"/>
    <col min="769" max="769" width="56.28515625" style="121" customWidth="1"/>
    <col min="770" max="770" width="19.7109375" style="121" customWidth="1"/>
    <col min="771" max="771" width="21" style="121" customWidth="1"/>
    <col min="772" max="1022" width="11.42578125" style="121"/>
    <col min="1023" max="1024" width="15.5703125" style="121" customWidth="1"/>
    <col min="1025" max="1025" width="56.28515625" style="121" customWidth="1"/>
    <col min="1026" max="1026" width="19.7109375" style="121" customWidth="1"/>
    <col min="1027" max="1027" width="21" style="121" customWidth="1"/>
    <col min="1028" max="1278" width="11.42578125" style="121"/>
    <col min="1279" max="1280" width="15.5703125" style="121" customWidth="1"/>
    <col min="1281" max="1281" width="56.28515625" style="121" customWidth="1"/>
    <col min="1282" max="1282" width="19.7109375" style="121" customWidth="1"/>
    <col min="1283" max="1283" width="21" style="121" customWidth="1"/>
    <col min="1284" max="1534" width="11.42578125" style="121"/>
    <col min="1535" max="1536" width="15.5703125" style="121" customWidth="1"/>
    <col min="1537" max="1537" width="56.28515625" style="121" customWidth="1"/>
    <col min="1538" max="1538" width="19.7109375" style="121" customWidth="1"/>
    <col min="1539" max="1539" width="21" style="121" customWidth="1"/>
    <col min="1540" max="1790" width="11.42578125" style="121"/>
    <col min="1791" max="1792" width="15.5703125" style="121" customWidth="1"/>
    <col min="1793" max="1793" width="56.28515625" style="121" customWidth="1"/>
    <col min="1794" max="1794" width="19.7109375" style="121" customWidth="1"/>
    <col min="1795" max="1795" width="21" style="121" customWidth="1"/>
    <col min="1796" max="2046" width="11.42578125" style="121"/>
    <col min="2047" max="2048" width="15.5703125" style="121" customWidth="1"/>
    <col min="2049" max="2049" width="56.28515625" style="121" customWidth="1"/>
    <col min="2050" max="2050" width="19.7109375" style="121" customWidth="1"/>
    <col min="2051" max="2051" width="21" style="121" customWidth="1"/>
    <col min="2052" max="2302" width="11.42578125" style="121"/>
    <col min="2303" max="2304" width="15.5703125" style="121" customWidth="1"/>
    <col min="2305" max="2305" width="56.28515625" style="121" customWidth="1"/>
    <col min="2306" max="2306" width="19.7109375" style="121" customWidth="1"/>
    <col min="2307" max="2307" width="21" style="121" customWidth="1"/>
    <col min="2308" max="2558" width="11.42578125" style="121"/>
    <col min="2559" max="2560" width="15.5703125" style="121" customWidth="1"/>
    <col min="2561" max="2561" width="56.28515625" style="121" customWidth="1"/>
    <col min="2562" max="2562" width="19.7109375" style="121" customWidth="1"/>
    <col min="2563" max="2563" width="21" style="121" customWidth="1"/>
    <col min="2564" max="2814" width="11.42578125" style="121"/>
    <col min="2815" max="2816" width="15.5703125" style="121" customWidth="1"/>
    <col min="2817" max="2817" width="56.28515625" style="121" customWidth="1"/>
    <col min="2818" max="2818" width="19.7109375" style="121" customWidth="1"/>
    <col min="2819" max="2819" width="21" style="121" customWidth="1"/>
    <col min="2820" max="3070" width="11.42578125" style="121"/>
    <col min="3071" max="3072" width="15.5703125" style="121" customWidth="1"/>
    <col min="3073" max="3073" width="56.28515625" style="121" customWidth="1"/>
    <col min="3074" max="3074" width="19.7109375" style="121" customWidth="1"/>
    <col min="3075" max="3075" width="21" style="121" customWidth="1"/>
    <col min="3076" max="3326" width="11.42578125" style="121"/>
    <col min="3327" max="3328" width="15.5703125" style="121" customWidth="1"/>
    <col min="3329" max="3329" width="56.28515625" style="121" customWidth="1"/>
    <col min="3330" max="3330" width="19.7109375" style="121" customWidth="1"/>
    <col min="3331" max="3331" width="21" style="121" customWidth="1"/>
    <col min="3332" max="3582" width="11.42578125" style="121"/>
    <col min="3583" max="3584" width="15.5703125" style="121" customWidth="1"/>
    <col min="3585" max="3585" width="56.28515625" style="121" customWidth="1"/>
    <col min="3586" max="3586" width="19.7109375" style="121" customWidth="1"/>
    <col min="3587" max="3587" width="21" style="121" customWidth="1"/>
    <col min="3588" max="3838" width="11.42578125" style="121"/>
    <col min="3839" max="3840" width="15.5703125" style="121" customWidth="1"/>
    <col min="3841" max="3841" width="56.28515625" style="121" customWidth="1"/>
    <col min="3842" max="3842" width="19.7109375" style="121" customWidth="1"/>
    <col min="3843" max="3843" width="21" style="121" customWidth="1"/>
    <col min="3844" max="4094" width="11.42578125" style="121"/>
    <col min="4095" max="4096" width="15.5703125" style="121" customWidth="1"/>
    <col min="4097" max="4097" width="56.28515625" style="121" customWidth="1"/>
    <col min="4098" max="4098" width="19.7109375" style="121" customWidth="1"/>
    <col min="4099" max="4099" width="21" style="121" customWidth="1"/>
    <col min="4100" max="4350" width="11.42578125" style="121"/>
    <col min="4351" max="4352" width="15.5703125" style="121" customWidth="1"/>
    <col min="4353" max="4353" width="56.28515625" style="121" customWidth="1"/>
    <col min="4354" max="4354" width="19.7109375" style="121" customWidth="1"/>
    <col min="4355" max="4355" width="21" style="121" customWidth="1"/>
    <col min="4356" max="4606" width="11.42578125" style="121"/>
    <col min="4607" max="4608" width="15.5703125" style="121" customWidth="1"/>
    <col min="4609" max="4609" width="56.28515625" style="121" customWidth="1"/>
    <col min="4610" max="4610" width="19.7109375" style="121" customWidth="1"/>
    <col min="4611" max="4611" width="21" style="121" customWidth="1"/>
    <col min="4612" max="4862" width="11.42578125" style="121"/>
    <col min="4863" max="4864" width="15.5703125" style="121" customWidth="1"/>
    <col min="4865" max="4865" width="56.28515625" style="121" customWidth="1"/>
    <col min="4866" max="4866" width="19.7109375" style="121" customWidth="1"/>
    <col min="4867" max="4867" width="21" style="121" customWidth="1"/>
    <col min="4868" max="5118" width="11.42578125" style="121"/>
    <col min="5119" max="5120" width="15.5703125" style="121" customWidth="1"/>
    <col min="5121" max="5121" width="56.28515625" style="121" customWidth="1"/>
    <col min="5122" max="5122" width="19.7109375" style="121" customWidth="1"/>
    <col min="5123" max="5123" width="21" style="121" customWidth="1"/>
    <col min="5124" max="5374" width="11.42578125" style="121"/>
    <col min="5375" max="5376" width="15.5703125" style="121" customWidth="1"/>
    <col min="5377" max="5377" width="56.28515625" style="121" customWidth="1"/>
    <col min="5378" max="5378" width="19.7109375" style="121" customWidth="1"/>
    <col min="5379" max="5379" width="21" style="121" customWidth="1"/>
    <col min="5380" max="5630" width="11.42578125" style="121"/>
    <col min="5631" max="5632" width="15.5703125" style="121" customWidth="1"/>
    <col min="5633" max="5633" width="56.28515625" style="121" customWidth="1"/>
    <col min="5634" max="5634" width="19.7109375" style="121" customWidth="1"/>
    <col min="5635" max="5635" width="21" style="121" customWidth="1"/>
    <col min="5636" max="5886" width="11.42578125" style="121"/>
    <col min="5887" max="5888" width="15.5703125" style="121" customWidth="1"/>
    <col min="5889" max="5889" width="56.28515625" style="121" customWidth="1"/>
    <col min="5890" max="5890" width="19.7109375" style="121" customWidth="1"/>
    <col min="5891" max="5891" width="21" style="121" customWidth="1"/>
    <col min="5892" max="6142" width="11.42578125" style="121"/>
    <col min="6143" max="6144" width="15.5703125" style="121" customWidth="1"/>
    <col min="6145" max="6145" width="56.28515625" style="121" customWidth="1"/>
    <col min="6146" max="6146" width="19.7109375" style="121" customWidth="1"/>
    <col min="6147" max="6147" width="21" style="121" customWidth="1"/>
    <col min="6148" max="6398" width="11.42578125" style="121"/>
    <col min="6399" max="6400" width="15.5703125" style="121" customWidth="1"/>
    <col min="6401" max="6401" width="56.28515625" style="121" customWidth="1"/>
    <col min="6402" max="6402" width="19.7109375" style="121" customWidth="1"/>
    <col min="6403" max="6403" width="21" style="121" customWidth="1"/>
    <col min="6404" max="6654" width="11.42578125" style="121"/>
    <col min="6655" max="6656" width="15.5703125" style="121" customWidth="1"/>
    <col min="6657" max="6657" width="56.28515625" style="121" customWidth="1"/>
    <col min="6658" max="6658" width="19.7109375" style="121" customWidth="1"/>
    <col min="6659" max="6659" width="21" style="121" customWidth="1"/>
    <col min="6660" max="6910" width="11.42578125" style="121"/>
    <col min="6911" max="6912" width="15.5703125" style="121" customWidth="1"/>
    <col min="6913" max="6913" width="56.28515625" style="121" customWidth="1"/>
    <col min="6914" max="6914" width="19.7109375" style="121" customWidth="1"/>
    <col min="6915" max="6915" width="21" style="121" customWidth="1"/>
    <col min="6916" max="7166" width="11.42578125" style="121"/>
    <col min="7167" max="7168" width="15.5703125" style="121" customWidth="1"/>
    <col min="7169" max="7169" width="56.28515625" style="121" customWidth="1"/>
    <col min="7170" max="7170" width="19.7109375" style="121" customWidth="1"/>
    <col min="7171" max="7171" width="21" style="121" customWidth="1"/>
    <col min="7172" max="7422" width="11.42578125" style="121"/>
    <col min="7423" max="7424" width="15.5703125" style="121" customWidth="1"/>
    <col min="7425" max="7425" width="56.28515625" style="121" customWidth="1"/>
    <col min="7426" max="7426" width="19.7109375" style="121" customWidth="1"/>
    <col min="7427" max="7427" width="21" style="121" customWidth="1"/>
    <col min="7428" max="7678" width="11.42578125" style="121"/>
    <col min="7679" max="7680" width="15.5703125" style="121" customWidth="1"/>
    <col min="7681" max="7681" width="56.28515625" style="121" customWidth="1"/>
    <col min="7682" max="7682" width="19.7109375" style="121" customWidth="1"/>
    <col min="7683" max="7683" width="21" style="121" customWidth="1"/>
    <col min="7684" max="7934" width="11.42578125" style="121"/>
    <col min="7935" max="7936" width="15.5703125" style="121" customWidth="1"/>
    <col min="7937" max="7937" width="56.28515625" style="121" customWidth="1"/>
    <col min="7938" max="7938" width="19.7109375" style="121" customWidth="1"/>
    <col min="7939" max="7939" width="21" style="121" customWidth="1"/>
    <col min="7940" max="8190" width="11.42578125" style="121"/>
    <col min="8191" max="8192" width="15.5703125" style="121" customWidth="1"/>
    <col min="8193" max="8193" width="56.28515625" style="121" customWidth="1"/>
    <col min="8194" max="8194" width="19.7109375" style="121" customWidth="1"/>
    <col min="8195" max="8195" width="21" style="121" customWidth="1"/>
    <col min="8196" max="8446" width="11.42578125" style="121"/>
    <col min="8447" max="8448" width="15.5703125" style="121" customWidth="1"/>
    <col min="8449" max="8449" width="56.28515625" style="121" customWidth="1"/>
    <col min="8450" max="8450" width="19.7109375" style="121" customWidth="1"/>
    <col min="8451" max="8451" width="21" style="121" customWidth="1"/>
    <col min="8452" max="8702" width="11.42578125" style="121"/>
    <col min="8703" max="8704" width="15.5703125" style="121" customWidth="1"/>
    <col min="8705" max="8705" width="56.28515625" style="121" customWidth="1"/>
    <col min="8706" max="8706" width="19.7109375" style="121" customWidth="1"/>
    <col min="8707" max="8707" width="21" style="121" customWidth="1"/>
    <col min="8708" max="8958" width="11.42578125" style="121"/>
    <col min="8959" max="8960" width="15.5703125" style="121" customWidth="1"/>
    <col min="8961" max="8961" width="56.28515625" style="121" customWidth="1"/>
    <col min="8962" max="8962" width="19.7109375" style="121" customWidth="1"/>
    <col min="8963" max="8963" width="21" style="121" customWidth="1"/>
    <col min="8964" max="9214" width="11.42578125" style="121"/>
    <col min="9215" max="9216" width="15.5703125" style="121" customWidth="1"/>
    <col min="9217" max="9217" width="56.28515625" style="121" customWidth="1"/>
    <col min="9218" max="9218" width="19.7109375" style="121" customWidth="1"/>
    <col min="9219" max="9219" width="21" style="121" customWidth="1"/>
    <col min="9220" max="9470" width="11.42578125" style="121"/>
    <col min="9471" max="9472" width="15.5703125" style="121" customWidth="1"/>
    <col min="9473" max="9473" width="56.28515625" style="121" customWidth="1"/>
    <col min="9474" max="9474" width="19.7109375" style="121" customWidth="1"/>
    <col min="9475" max="9475" width="21" style="121" customWidth="1"/>
    <col min="9476" max="9726" width="11.42578125" style="121"/>
    <col min="9727" max="9728" width="15.5703125" style="121" customWidth="1"/>
    <col min="9729" max="9729" width="56.28515625" style="121" customWidth="1"/>
    <col min="9730" max="9730" width="19.7109375" style="121" customWidth="1"/>
    <col min="9731" max="9731" width="21" style="121" customWidth="1"/>
    <col min="9732" max="9982" width="11.42578125" style="121"/>
    <col min="9983" max="9984" width="15.5703125" style="121" customWidth="1"/>
    <col min="9985" max="9985" width="56.28515625" style="121" customWidth="1"/>
    <col min="9986" max="9986" width="19.7109375" style="121" customWidth="1"/>
    <col min="9987" max="9987" width="21" style="121" customWidth="1"/>
    <col min="9988" max="10238" width="11.42578125" style="121"/>
    <col min="10239" max="10240" width="15.5703125" style="121" customWidth="1"/>
    <col min="10241" max="10241" width="56.28515625" style="121" customWidth="1"/>
    <col min="10242" max="10242" width="19.7109375" style="121" customWidth="1"/>
    <col min="10243" max="10243" width="21" style="121" customWidth="1"/>
    <col min="10244" max="10494" width="11.42578125" style="121"/>
    <col min="10495" max="10496" width="15.5703125" style="121" customWidth="1"/>
    <col min="10497" max="10497" width="56.28515625" style="121" customWidth="1"/>
    <col min="10498" max="10498" width="19.7109375" style="121" customWidth="1"/>
    <col min="10499" max="10499" width="21" style="121" customWidth="1"/>
    <col min="10500" max="10750" width="11.42578125" style="121"/>
    <col min="10751" max="10752" width="15.5703125" style="121" customWidth="1"/>
    <col min="10753" max="10753" width="56.28515625" style="121" customWidth="1"/>
    <col min="10754" max="10754" width="19.7109375" style="121" customWidth="1"/>
    <col min="10755" max="10755" width="21" style="121" customWidth="1"/>
    <col min="10756" max="11006" width="11.42578125" style="121"/>
    <col min="11007" max="11008" width="15.5703125" style="121" customWidth="1"/>
    <col min="11009" max="11009" width="56.28515625" style="121" customWidth="1"/>
    <col min="11010" max="11010" width="19.7109375" style="121" customWidth="1"/>
    <col min="11011" max="11011" width="21" style="121" customWidth="1"/>
    <col min="11012" max="11262" width="11.42578125" style="121"/>
    <col min="11263" max="11264" width="15.5703125" style="121" customWidth="1"/>
    <col min="11265" max="11265" width="56.28515625" style="121" customWidth="1"/>
    <col min="11266" max="11266" width="19.7109375" style="121" customWidth="1"/>
    <col min="11267" max="11267" width="21" style="121" customWidth="1"/>
    <col min="11268" max="11518" width="11.42578125" style="121"/>
    <col min="11519" max="11520" width="15.5703125" style="121" customWidth="1"/>
    <col min="11521" max="11521" width="56.28515625" style="121" customWidth="1"/>
    <col min="11522" max="11522" width="19.7109375" style="121" customWidth="1"/>
    <col min="11523" max="11523" width="21" style="121" customWidth="1"/>
    <col min="11524" max="11774" width="11.42578125" style="121"/>
    <col min="11775" max="11776" width="15.5703125" style="121" customWidth="1"/>
    <col min="11777" max="11777" width="56.28515625" style="121" customWidth="1"/>
    <col min="11778" max="11778" width="19.7109375" style="121" customWidth="1"/>
    <col min="11779" max="11779" width="21" style="121" customWidth="1"/>
    <col min="11780" max="12030" width="11.42578125" style="121"/>
    <col min="12031" max="12032" width="15.5703125" style="121" customWidth="1"/>
    <col min="12033" max="12033" width="56.28515625" style="121" customWidth="1"/>
    <col min="12034" max="12034" width="19.7109375" style="121" customWidth="1"/>
    <col min="12035" max="12035" width="21" style="121" customWidth="1"/>
    <col min="12036" max="12286" width="11.42578125" style="121"/>
    <col min="12287" max="12288" width="15.5703125" style="121" customWidth="1"/>
    <col min="12289" max="12289" width="56.28515625" style="121" customWidth="1"/>
    <col min="12290" max="12290" width="19.7109375" style="121" customWidth="1"/>
    <col min="12291" max="12291" width="21" style="121" customWidth="1"/>
    <col min="12292" max="12542" width="11.42578125" style="121"/>
    <col min="12543" max="12544" width="15.5703125" style="121" customWidth="1"/>
    <col min="12545" max="12545" width="56.28515625" style="121" customWidth="1"/>
    <col min="12546" max="12546" width="19.7109375" style="121" customWidth="1"/>
    <col min="12547" max="12547" width="21" style="121" customWidth="1"/>
    <col min="12548" max="12798" width="11.42578125" style="121"/>
    <col min="12799" max="12800" width="15.5703125" style="121" customWidth="1"/>
    <col min="12801" max="12801" width="56.28515625" style="121" customWidth="1"/>
    <col min="12802" max="12802" width="19.7109375" style="121" customWidth="1"/>
    <col min="12803" max="12803" width="21" style="121" customWidth="1"/>
    <col min="12804" max="13054" width="11.42578125" style="121"/>
    <col min="13055" max="13056" width="15.5703125" style="121" customWidth="1"/>
    <col min="13057" max="13057" width="56.28515625" style="121" customWidth="1"/>
    <col min="13058" max="13058" width="19.7109375" style="121" customWidth="1"/>
    <col min="13059" max="13059" width="21" style="121" customWidth="1"/>
    <col min="13060" max="13310" width="11.42578125" style="121"/>
    <col min="13311" max="13312" width="15.5703125" style="121" customWidth="1"/>
    <col min="13313" max="13313" width="56.28515625" style="121" customWidth="1"/>
    <col min="13314" max="13314" width="19.7109375" style="121" customWidth="1"/>
    <col min="13315" max="13315" width="21" style="121" customWidth="1"/>
    <col min="13316" max="13566" width="11.42578125" style="121"/>
    <col min="13567" max="13568" width="15.5703125" style="121" customWidth="1"/>
    <col min="13569" max="13569" width="56.28515625" style="121" customWidth="1"/>
    <col min="13570" max="13570" width="19.7109375" style="121" customWidth="1"/>
    <col min="13571" max="13571" width="21" style="121" customWidth="1"/>
    <col min="13572" max="13822" width="11.42578125" style="121"/>
    <col min="13823" max="13824" width="15.5703125" style="121" customWidth="1"/>
    <col min="13825" max="13825" width="56.28515625" style="121" customWidth="1"/>
    <col min="13826" max="13826" width="19.7109375" style="121" customWidth="1"/>
    <col min="13827" max="13827" width="21" style="121" customWidth="1"/>
    <col min="13828" max="14078" width="11.42578125" style="121"/>
    <col min="14079" max="14080" width="15.5703125" style="121" customWidth="1"/>
    <col min="14081" max="14081" width="56.28515625" style="121" customWidth="1"/>
    <col min="14082" max="14082" width="19.7109375" style="121" customWidth="1"/>
    <col min="14083" max="14083" width="21" style="121" customWidth="1"/>
    <col min="14084" max="14334" width="11.42578125" style="121"/>
    <col min="14335" max="14336" width="15.5703125" style="121" customWidth="1"/>
    <col min="14337" max="14337" width="56.28515625" style="121" customWidth="1"/>
    <col min="14338" max="14338" width="19.7109375" style="121" customWidth="1"/>
    <col min="14339" max="14339" width="21" style="121" customWidth="1"/>
    <col min="14340" max="14590" width="11.42578125" style="121"/>
    <col min="14591" max="14592" width="15.5703125" style="121" customWidth="1"/>
    <col min="14593" max="14593" width="56.28515625" style="121" customWidth="1"/>
    <col min="14594" max="14594" width="19.7109375" style="121" customWidth="1"/>
    <col min="14595" max="14595" width="21" style="121" customWidth="1"/>
    <col min="14596" max="14846" width="11.42578125" style="121"/>
    <col min="14847" max="14848" width="15.5703125" style="121" customWidth="1"/>
    <col min="14849" max="14849" width="56.28515625" style="121" customWidth="1"/>
    <col min="14850" max="14850" width="19.7109375" style="121" customWidth="1"/>
    <col min="14851" max="14851" width="21" style="121" customWidth="1"/>
    <col min="14852" max="15102" width="11.42578125" style="121"/>
    <col min="15103" max="15104" width="15.5703125" style="121" customWidth="1"/>
    <col min="15105" max="15105" width="56.28515625" style="121" customWidth="1"/>
    <col min="15106" max="15106" width="19.7109375" style="121" customWidth="1"/>
    <col min="15107" max="15107" width="21" style="121" customWidth="1"/>
    <col min="15108" max="15358" width="11.42578125" style="121"/>
    <col min="15359" max="15360" width="15.5703125" style="121" customWidth="1"/>
    <col min="15361" max="15361" width="56.28515625" style="121" customWidth="1"/>
    <col min="15362" max="15362" width="19.7109375" style="121" customWidth="1"/>
    <col min="15363" max="15363" width="21" style="121" customWidth="1"/>
    <col min="15364" max="15614" width="11.42578125" style="121"/>
    <col min="15615" max="15616" width="15.5703125" style="121" customWidth="1"/>
    <col min="15617" max="15617" width="56.28515625" style="121" customWidth="1"/>
    <col min="15618" max="15618" width="19.7109375" style="121" customWidth="1"/>
    <col min="15619" max="15619" width="21" style="121" customWidth="1"/>
    <col min="15620" max="15870" width="11.42578125" style="121"/>
    <col min="15871" max="15872" width="15.5703125" style="121" customWidth="1"/>
    <col min="15873" max="15873" width="56.28515625" style="121" customWidth="1"/>
    <col min="15874" max="15874" width="19.7109375" style="121" customWidth="1"/>
    <col min="15875" max="15875" width="21" style="121" customWidth="1"/>
    <col min="15876" max="16126" width="11.42578125" style="121"/>
    <col min="16127" max="16128" width="15.5703125" style="121" customWidth="1"/>
    <col min="16129" max="16129" width="56.28515625" style="121" customWidth="1"/>
    <col min="16130" max="16130" width="19.7109375" style="121" customWidth="1"/>
    <col min="16131" max="16131" width="21" style="121" customWidth="1"/>
    <col min="16132" max="16384" width="11.42578125" style="121"/>
  </cols>
  <sheetData>
    <row r="1" spans="1:4" ht="22.5" customHeight="1" x14ac:dyDescent="0.25">
      <c r="A1" s="153"/>
      <c r="B1" s="156" t="s">
        <v>7381</v>
      </c>
      <c r="C1" s="160" t="s">
        <v>7391</v>
      </c>
      <c r="D1" s="161"/>
    </row>
    <row r="2" spans="1:4" ht="22.5" customHeight="1" x14ac:dyDescent="0.3">
      <c r="A2" s="154"/>
      <c r="B2" s="157" t="s">
        <v>7382</v>
      </c>
      <c r="C2" s="220" t="s">
        <v>7392</v>
      </c>
      <c r="D2" s="221"/>
    </row>
    <row r="3" spans="1:4" ht="22.5" customHeight="1" x14ac:dyDescent="0.25">
      <c r="A3" s="154"/>
      <c r="B3" s="158" t="s">
        <v>7383</v>
      </c>
      <c r="C3" s="222" t="s">
        <v>7386</v>
      </c>
      <c r="D3" s="218" t="s">
        <v>7384</v>
      </c>
    </row>
    <row r="4" spans="1:4" ht="20.25" customHeight="1" thickBot="1" x14ac:dyDescent="0.3">
      <c r="A4" s="155"/>
      <c r="B4" s="159" t="s">
        <v>7385</v>
      </c>
      <c r="C4" s="223"/>
      <c r="D4" s="219"/>
    </row>
    <row r="5" spans="1:4" ht="15.75" x14ac:dyDescent="0.25">
      <c r="A5" s="224" t="s">
        <v>7410</v>
      </c>
      <c r="B5" s="224"/>
      <c r="C5" s="224"/>
      <c r="D5" s="224"/>
    </row>
    <row r="6" spans="1:4" ht="30.75" customHeight="1" x14ac:dyDescent="0.25">
      <c r="A6" s="122" t="s">
        <v>1</v>
      </c>
      <c r="B6" s="123" t="s">
        <v>7007</v>
      </c>
      <c r="C6" s="124" t="s">
        <v>7414</v>
      </c>
      <c r="D6" s="124" t="s">
        <v>7387</v>
      </c>
    </row>
    <row r="7" spans="1:4" s="128" customFormat="1" x14ac:dyDescent="0.25">
      <c r="A7" s="125" t="s">
        <v>6978</v>
      </c>
      <c r="B7" s="126" t="s">
        <v>6837</v>
      </c>
      <c r="C7" s="127">
        <v>5594839716</v>
      </c>
      <c r="D7" s="127">
        <f>+C7</f>
        <v>5594839716</v>
      </c>
    </row>
    <row r="8" spans="1:4" s="128" customFormat="1" x14ac:dyDescent="0.25">
      <c r="A8" s="129" t="s">
        <v>7307</v>
      </c>
      <c r="B8" s="126" t="s">
        <v>6839</v>
      </c>
      <c r="C8" s="127">
        <f>+C9+C50</f>
        <v>56753136994</v>
      </c>
      <c r="D8" s="127">
        <f>+D9+D50</f>
        <v>56753136994</v>
      </c>
    </row>
    <row r="9" spans="1:4" s="128" customFormat="1" x14ac:dyDescent="0.25">
      <c r="A9" s="129">
        <v>1025</v>
      </c>
      <c r="B9" s="126" t="s">
        <v>6841</v>
      </c>
      <c r="C9" s="127">
        <f>+C10+C21+C35+C41+C44+C47+C38</f>
        <v>14405136994</v>
      </c>
      <c r="D9" s="127">
        <f>+D10+D21+D35+D41+D44+D47+D38</f>
        <v>14405136994</v>
      </c>
    </row>
    <row r="10" spans="1:4" s="128" customFormat="1" ht="27.75" customHeight="1" x14ac:dyDescent="0.25">
      <c r="A10" s="129">
        <v>10250102</v>
      </c>
      <c r="B10" s="126" t="s">
        <v>384</v>
      </c>
      <c r="C10" s="127">
        <f>+C11+C15+C17+C19</f>
        <v>1735472684</v>
      </c>
      <c r="D10" s="127">
        <f>+D11+D15+D17+D19</f>
        <v>1735472684</v>
      </c>
    </row>
    <row r="11" spans="1:4" s="128" customFormat="1" ht="27.75" customHeight="1" x14ac:dyDescent="0.25">
      <c r="A11" s="129">
        <v>1025010203</v>
      </c>
      <c r="B11" s="126" t="s">
        <v>7320</v>
      </c>
      <c r="C11" s="127">
        <f>SUM(C12:C14)</f>
        <v>484000000</v>
      </c>
      <c r="D11" s="127">
        <f>SUM(D12:D14)</f>
        <v>484000000</v>
      </c>
    </row>
    <row r="12" spans="1:4" s="128" customFormat="1" x14ac:dyDescent="0.25">
      <c r="A12" s="130">
        <v>10250102036</v>
      </c>
      <c r="B12" s="131" t="s">
        <v>426</v>
      </c>
      <c r="C12" s="132">
        <f>VLOOKUP(A12,[1]ING!$A$5:$H$57,6,0)</f>
        <v>2000000</v>
      </c>
      <c r="D12" s="132">
        <f>+C12</f>
        <v>2000000</v>
      </c>
    </row>
    <row r="13" spans="1:4" s="128" customFormat="1" x14ac:dyDescent="0.25">
      <c r="A13" s="133">
        <v>10250102038</v>
      </c>
      <c r="B13" s="134" t="s">
        <v>432</v>
      </c>
      <c r="C13" s="135">
        <f>VLOOKUP(A13,[1]ING!$A$5:$H$57,6,0)</f>
        <v>0</v>
      </c>
      <c r="D13" s="183">
        <f>+C13</f>
        <v>0</v>
      </c>
    </row>
    <row r="14" spans="1:4" s="128" customFormat="1" x14ac:dyDescent="0.25">
      <c r="A14" s="133" t="s">
        <v>7369</v>
      </c>
      <c r="B14" s="134" t="s">
        <v>7370</v>
      </c>
      <c r="C14" s="135">
        <v>482000000</v>
      </c>
      <c r="D14" s="135">
        <f>+C14</f>
        <v>482000000</v>
      </c>
    </row>
    <row r="15" spans="1:4" s="128" customFormat="1" x14ac:dyDescent="0.25">
      <c r="A15" s="129">
        <v>1025010207</v>
      </c>
      <c r="B15" s="126" t="s">
        <v>453</v>
      </c>
      <c r="C15" s="127">
        <f>+C16</f>
        <v>690203382</v>
      </c>
      <c r="D15" s="127">
        <f>+D16</f>
        <v>690203382</v>
      </c>
    </row>
    <row r="16" spans="1:4" s="128" customFormat="1" ht="27.75" customHeight="1" x14ac:dyDescent="0.25">
      <c r="A16" s="133">
        <v>10250102071</v>
      </c>
      <c r="B16" s="134" t="s">
        <v>1050</v>
      </c>
      <c r="C16" s="135">
        <f>VLOOKUP(A16,[1]ING!$A$5:$H$57,6,0)</f>
        <v>690203382</v>
      </c>
      <c r="D16" s="135">
        <f>+C16</f>
        <v>690203382</v>
      </c>
    </row>
    <row r="17" spans="1:4" s="128" customFormat="1" x14ac:dyDescent="0.25">
      <c r="A17" s="129">
        <v>1025010208</v>
      </c>
      <c r="B17" s="126" t="s">
        <v>7308</v>
      </c>
      <c r="C17" s="127">
        <f>+C18</f>
        <v>397565755</v>
      </c>
      <c r="D17" s="127">
        <f>+D18</f>
        <v>397565755</v>
      </c>
    </row>
    <row r="18" spans="1:4" s="128" customFormat="1" ht="27.75" customHeight="1" x14ac:dyDescent="0.25">
      <c r="A18" s="133">
        <v>10250102082</v>
      </c>
      <c r="B18" s="134" t="s">
        <v>1063</v>
      </c>
      <c r="C18" s="135">
        <f>VLOOKUP(A18,[1]ING!$A$5:$H$57,6,0)</f>
        <v>397565755</v>
      </c>
      <c r="D18" s="135">
        <f>+C18</f>
        <v>397565755</v>
      </c>
    </row>
    <row r="19" spans="1:4" s="128" customFormat="1" x14ac:dyDescent="0.25">
      <c r="A19" s="129">
        <v>1025010209</v>
      </c>
      <c r="B19" s="126" t="s">
        <v>7309</v>
      </c>
      <c r="C19" s="127">
        <f>+C20</f>
        <v>163703547</v>
      </c>
      <c r="D19" s="127">
        <f>+D20</f>
        <v>163703547</v>
      </c>
    </row>
    <row r="20" spans="1:4" s="128" customFormat="1" ht="27.75" customHeight="1" x14ac:dyDescent="0.25">
      <c r="A20" s="133">
        <v>10250102092</v>
      </c>
      <c r="B20" s="134" t="s">
        <v>1069</v>
      </c>
      <c r="C20" s="135">
        <f>VLOOKUP(A20,[1]ING!$A$5:$H$57,6,0)</f>
        <v>163703547</v>
      </c>
      <c r="D20" s="135">
        <f>+C20</f>
        <v>163703547</v>
      </c>
    </row>
    <row r="21" spans="1:4" s="128" customFormat="1" ht="25.5" x14ac:dyDescent="0.25">
      <c r="A21" s="129">
        <v>10250103</v>
      </c>
      <c r="B21" s="126" t="s">
        <v>6855</v>
      </c>
      <c r="C21" s="127">
        <f>+C22+C24+C27+C30</f>
        <v>5049415686</v>
      </c>
      <c r="D21" s="127">
        <f>+D22+D24+D27+D30</f>
        <v>5049415686</v>
      </c>
    </row>
    <row r="22" spans="1:4" s="128" customFormat="1" x14ac:dyDescent="0.25">
      <c r="A22" s="129">
        <v>1025010301</v>
      </c>
      <c r="B22" s="126" t="s">
        <v>7310</v>
      </c>
      <c r="C22" s="127">
        <f>+C23</f>
        <v>3781643200</v>
      </c>
      <c r="D22" s="127">
        <f>+D23</f>
        <v>3781643200</v>
      </c>
    </row>
    <row r="23" spans="1:4" s="128" customFormat="1" ht="25.5" x14ac:dyDescent="0.25">
      <c r="A23" s="130">
        <v>10250103019</v>
      </c>
      <c r="B23" s="134" t="s">
        <v>6857</v>
      </c>
      <c r="C23" s="132">
        <f>VLOOKUP(A23,[1]ING!$A$5:$H$57,6,0)</f>
        <v>3781643200</v>
      </c>
      <c r="D23" s="135">
        <f>+C23</f>
        <v>3781643200</v>
      </c>
    </row>
    <row r="24" spans="1:4" s="128" customFormat="1" ht="27" customHeight="1" x14ac:dyDescent="0.25">
      <c r="A24" s="129">
        <v>1025010302</v>
      </c>
      <c r="B24" s="126" t="s">
        <v>7311</v>
      </c>
      <c r="C24" s="127">
        <f>SUM(C25:C26)</f>
        <v>26894154</v>
      </c>
      <c r="D24" s="127">
        <f>SUM(D25:D26)</f>
        <v>26894154</v>
      </c>
    </row>
    <row r="25" spans="1:4" s="128" customFormat="1" x14ac:dyDescent="0.25">
      <c r="A25" s="133">
        <v>10250103021</v>
      </c>
      <c r="B25" s="134" t="s">
        <v>462</v>
      </c>
      <c r="C25" s="135">
        <f>VLOOKUP(A25,[1]ING!$A$5:$H$57,6,0)</f>
        <v>26894154</v>
      </c>
      <c r="D25" s="135">
        <f>+C25</f>
        <v>26894154</v>
      </c>
    </row>
    <row r="26" spans="1:4" s="128" customFormat="1" x14ac:dyDescent="0.25">
      <c r="A26" s="133">
        <v>10250103022</v>
      </c>
      <c r="B26" s="134" t="s">
        <v>6859</v>
      </c>
      <c r="C26" s="135">
        <f>VLOOKUP(A26,[1]ING!$A$5:$H$57,6,0)</f>
        <v>0</v>
      </c>
      <c r="D26" s="135">
        <f>+C26</f>
        <v>0</v>
      </c>
    </row>
    <row r="27" spans="1:4" s="128" customFormat="1" x14ac:dyDescent="0.25">
      <c r="A27" s="129">
        <v>1025010307</v>
      </c>
      <c r="B27" s="126" t="s">
        <v>7312</v>
      </c>
      <c r="C27" s="127">
        <f>SUM(C28:C29)</f>
        <v>357224524</v>
      </c>
      <c r="D27" s="127">
        <f>SUM(D28:D29)</f>
        <v>357224524</v>
      </c>
    </row>
    <row r="28" spans="1:4" s="128" customFormat="1" x14ac:dyDescent="0.25">
      <c r="A28" s="133">
        <v>10250103071</v>
      </c>
      <c r="B28" s="134" t="s">
        <v>549</v>
      </c>
      <c r="C28" s="135">
        <f>VLOOKUP(A28,[1]ING!$A$5:$H$57,6,0)</f>
        <v>357224524</v>
      </c>
      <c r="D28" s="135">
        <f>+C28</f>
        <v>357224524</v>
      </c>
    </row>
    <row r="29" spans="1:4" s="128" customFormat="1" x14ac:dyDescent="0.25">
      <c r="A29" s="133">
        <v>10250103072</v>
      </c>
      <c r="B29" s="134" t="s">
        <v>552</v>
      </c>
      <c r="C29" s="135">
        <f>VLOOKUP(A29,[1]ING!$A$5:$H$57,6,0)</f>
        <v>0</v>
      </c>
      <c r="D29" s="135">
        <f>+C29</f>
        <v>0</v>
      </c>
    </row>
    <row r="30" spans="1:4" s="128" customFormat="1" x14ac:dyDescent="0.25">
      <c r="A30" s="129">
        <v>1025010308</v>
      </c>
      <c r="B30" s="126" t="s">
        <v>7313</v>
      </c>
      <c r="C30" s="127">
        <f>+SUM(C31:C34)</f>
        <v>883653808</v>
      </c>
      <c r="D30" s="127">
        <f>+SUM(D31:D34)</f>
        <v>883653808</v>
      </c>
    </row>
    <row r="31" spans="1:4" s="128" customFormat="1" x14ac:dyDescent="0.25">
      <c r="A31" s="133">
        <v>10250103081</v>
      </c>
      <c r="B31" s="134" t="s">
        <v>191</v>
      </c>
      <c r="C31" s="135">
        <f>VLOOKUP(A31,[1]ING!$A$5:$H$57,6,0)</f>
        <v>883653808</v>
      </c>
      <c r="D31" s="135">
        <f>+C31</f>
        <v>883653808</v>
      </c>
    </row>
    <row r="32" spans="1:4" s="128" customFormat="1" x14ac:dyDescent="0.25">
      <c r="A32" s="133">
        <v>10250103082</v>
      </c>
      <c r="B32" s="134" t="s">
        <v>3397</v>
      </c>
      <c r="C32" s="135">
        <f>VLOOKUP(A32,[1]ING!$A$5:$H$57,6,0)</f>
        <v>0</v>
      </c>
      <c r="D32" s="135">
        <f>+C32</f>
        <v>0</v>
      </c>
    </row>
    <row r="33" spans="1:4" s="128" customFormat="1" x14ac:dyDescent="0.25">
      <c r="A33" s="133">
        <v>10250103083</v>
      </c>
      <c r="B33" s="134" t="s">
        <v>194</v>
      </c>
      <c r="C33" s="135">
        <f>VLOOKUP(A33,[1]ING!$A$5:$H$57,6,0)</f>
        <v>0</v>
      </c>
      <c r="D33" s="135">
        <f>+C33</f>
        <v>0</v>
      </c>
    </row>
    <row r="34" spans="1:4" s="128" customFormat="1" x14ac:dyDescent="0.25">
      <c r="A34" s="133">
        <v>10250103085</v>
      </c>
      <c r="B34" s="134" t="s">
        <v>576</v>
      </c>
      <c r="C34" s="135">
        <f>VLOOKUP(A34,[1]ING!$A$5:$H$57,6,0)</f>
        <v>0</v>
      </c>
      <c r="D34" s="135">
        <f>+C34</f>
        <v>0</v>
      </c>
    </row>
    <row r="35" spans="1:4" s="128" customFormat="1" x14ac:dyDescent="0.25">
      <c r="A35" s="129">
        <v>10250104</v>
      </c>
      <c r="B35" s="126" t="s">
        <v>6869</v>
      </c>
      <c r="C35" s="127">
        <f>+C36</f>
        <v>5117563</v>
      </c>
      <c r="D35" s="127">
        <f>+D36</f>
        <v>5117563</v>
      </c>
    </row>
    <row r="36" spans="1:4" s="128" customFormat="1" x14ac:dyDescent="0.25">
      <c r="A36" s="129">
        <v>1025010402</v>
      </c>
      <c r="B36" s="126" t="s">
        <v>591</v>
      </c>
      <c r="C36" s="127">
        <f>+C37</f>
        <v>5117563</v>
      </c>
      <c r="D36" s="127">
        <f>+D37</f>
        <v>5117563</v>
      </c>
    </row>
    <row r="37" spans="1:4" s="128" customFormat="1" x14ac:dyDescent="0.25">
      <c r="A37" s="133">
        <v>10250104024</v>
      </c>
      <c r="B37" s="134" t="s">
        <v>6875</v>
      </c>
      <c r="C37" s="135">
        <f>VLOOKUP(A37,[1]ING!$A$5:$H$57,6,0)</f>
        <v>5117563</v>
      </c>
      <c r="D37" s="135">
        <f>+C37</f>
        <v>5117563</v>
      </c>
    </row>
    <row r="38" spans="1:4" s="128" customFormat="1" ht="38.25" x14ac:dyDescent="0.25">
      <c r="A38" s="129" t="s">
        <v>7411</v>
      </c>
      <c r="B38" s="126" t="s">
        <v>1242</v>
      </c>
      <c r="C38" s="127">
        <f>+C39</f>
        <v>484000000</v>
      </c>
      <c r="D38" s="127">
        <f>+D39</f>
        <v>484000000</v>
      </c>
    </row>
    <row r="39" spans="1:4" s="128" customFormat="1" x14ac:dyDescent="0.25">
      <c r="A39" s="129" t="s">
        <v>7412</v>
      </c>
      <c r="B39" s="126" t="s">
        <v>7413</v>
      </c>
      <c r="C39" s="127">
        <f>+C40</f>
        <v>484000000</v>
      </c>
      <c r="D39" s="127">
        <f>+D40</f>
        <v>484000000</v>
      </c>
    </row>
    <row r="40" spans="1:4" s="128" customFormat="1" x14ac:dyDescent="0.25">
      <c r="A40" s="130">
        <v>10250106033</v>
      </c>
      <c r="B40" s="134" t="s">
        <v>683</v>
      </c>
      <c r="C40" s="132">
        <f>VLOOKUP(A40,[1]ING!$A$5:$H$57,6,0)</f>
        <v>484000000</v>
      </c>
      <c r="D40" s="135">
        <f>+C40</f>
        <v>484000000</v>
      </c>
    </row>
    <row r="41" spans="1:4" s="128" customFormat="1" ht="25.5" x14ac:dyDescent="0.25">
      <c r="A41" s="129">
        <v>10250107</v>
      </c>
      <c r="B41" s="126" t="s">
        <v>722</v>
      </c>
      <c r="C41" s="127">
        <f>+C42</f>
        <v>137000000</v>
      </c>
      <c r="D41" s="127">
        <f>+D42</f>
        <v>137000000</v>
      </c>
    </row>
    <row r="42" spans="1:4" s="128" customFormat="1" x14ac:dyDescent="0.25">
      <c r="A42" s="129">
        <v>1025010702</v>
      </c>
      <c r="B42" s="126" t="s">
        <v>7314</v>
      </c>
      <c r="C42" s="127">
        <f>+C43</f>
        <v>137000000</v>
      </c>
      <c r="D42" s="127">
        <f>+D43</f>
        <v>137000000</v>
      </c>
    </row>
    <row r="43" spans="1:4" s="128" customFormat="1" x14ac:dyDescent="0.25">
      <c r="A43" s="130">
        <v>10250107021</v>
      </c>
      <c r="B43" s="134" t="s">
        <v>740</v>
      </c>
      <c r="C43" s="132">
        <f>VLOOKUP(A43,[1]ING!$A$5:$H$57,6,0)</f>
        <v>137000000</v>
      </c>
      <c r="D43" s="135">
        <f>+C43</f>
        <v>137000000</v>
      </c>
    </row>
    <row r="44" spans="1:4" s="128" customFormat="1" ht="29.25" customHeight="1" x14ac:dyDescent="0.25">
      <c r="A44" s="129">
        <v>10250108</v>
      </c>
      <c r="B44" s="126" t="s">
        <v>6882</v>
      </c>
      <c r="C44" s="127">
        <f>+C45</f>
        <v>996966961</v>
      </c>
      <c r="D44" s="127">
        <f>+D45</f>
        <v>996966961</v>
      </c>
    </row>
    <row r="45" spans="1:4" s="128" customFormat="1" x14ac:dyDescent="0.25">
      <c r="A45" s="129">
        <v>1025010805</v>
      </c>
      <c r="B45" s="126" t="s">
        <v>7315</v>
      </c>
      <c r="C45" s="127">
        <f>+C46</f>
        <v>996966961</v>
      </c>
      <c r="D45" s="127">
        <f>+D46</f>
        <v>996966961</v>
      </c>
    </row>
    <row r="46" spans="1:4" s="128" customFormat="1" x14ac:dyDescent="0.25">
      <c r="A46" s="130">
        <v>10250108059</v>
      </c>
      <c r="B46" s="134" t="s">
        <v>836</v>
      </c>
      <c r="C46" s="132">
        <f>VLOOKUP(A46,[1]ING!$A$5:$H$57,6,0)</f>
        <v>996966961</v>
      </c>
      <c r="D46" s="135">
        <f>+C46</f>
        <v>996966961</v>
      </c>
    </row>
    <row r="47" spans="1:4" s="128" customFormat="1" ht="12.75" customHeight="1" x14ac:dyDescent="0.25">
      <c r="A47" s="129">
        <v>10250109</v>
      </c>
      <c r="B47" s="126" t="s">
        <v>863</v>
      </c>
      <c r="C47" s="127">
        <f>+C48</f>
        <v>5997164100</v>
      </c>
      <c r="D47" s="127">
        <f>+D48</f>
        <v>5997164100</v>
      </c>
    </row>
    <row r="48" spans="1:4" s="128" customFormat="1" x14ac:dyDescent="0.25">
      <c r="A48" s="129">
        <v>1025010907</v>
      </c>
      <c r="B48" s="126" t="s">
        <v>7316</v>
      </c>
      <c r="C48" s="127">
        <f>+C49</f>
        <v>5997164100</v>
      </c>
      <c r="D48" s="127">
        <f>+D49</f>
        <v>5997164100</v>
      </c>
    </row>
    <row r="49" spans="1:5" s="128" customFormat="1" x14ac:dyDescent="0.25">
      <c r="A49" s="130">
        <v>10250109079</v>
      </c>
      <c r="B49" s="134" t="s">
        <v>911</v>
      </c>
      <c r="C49" s="132">
        <f>VLOOKUP(A49,[1]ING!$A$5:$H$57,6,0)</f>
        <v>5997164100</v>
      </c>
      <c r="D49" s="135">
        <f>+C49</f>
        <v>5997164100</v>
      </c>
    </row>
    <row r="50" spans="1:5" s="128" customFormat="1" x14ac:dyDescent="0.25">
      <c r="A50" s="129">
        <v>1026</v>
      </c>
      <c r="B50" s="126" t="s">
        <v>6889</v>
      </c>
      <c r="C50" s="127">
        <f t="shared" ref="C50:D52" si="0">+C51</f>
        <v>42348000000</v>
      </c>
      <c r="D50" s="127">
        <f t="shared" si="0"/>
        <v>42348000000</v>
      </c>
    </row>
    <row r="51" spans="1:5" s="128" customFormat="1" x14ac:dyDescent="0.25">
      <c r="A51" s="129">
        <v>102604</v>
      </c>
      <c r="B51" s="126" t="s">
        <v>7317</v>
      </c>
      <c r="C51" s="127">
        <f t="shared" si="0"/>
        <v>42348000000</v>
      </c>
      <c r="D51" s="127">
        <f t="shared" si="0"/>
        <v>42348000000</v>
      </c>
    </row>
    <row r="52" spans="1:5" s="128" customFormat="1" ht="25.5" x14ac:dyDescent="0.25">
      <c r="A52" s="129">
        <v>10260404</v>
      </c>
      <c r="B52" s="126" t="s">
        <v>7318</v>
      </c>
      <c r="C52" s="127">
        <f t="shared" si="0"/>
        <v>42348000000</v>
      </c>
      <c r="D52" s="127">
        <f t="shared" si="0"/>
        <v>42348000000</v>
      </c>
    </row>
    <row r="53" spans="1:5" s="128" customFormat="1" ht="25.5" x14ac:dyDescent="0.25">
      <c r="A53" s="130">
        <v>1026040401</v>
      </c>
      <c r="B53" s="136" t="s">
        <v>7319</v>
      </c>
      <c r="C53" s="132">
        <f>VLOOKUP(A53,[1]ING!$A$5:$H$57,6,0)</f>
        <v>42348000000</v>
      </c>
      <c r="D53" s="135">
        <f>+C53</f>
        <v>42348000000</v>
      </c>
    </row>
    <row r="54" spans="1:5" s="128" customFormat="1" x14ac:dyDescent="0.25">
      <c r="A54" s="129" t="s">
        <v>7008</v>
      </c>
      <c r="B54" s="126" t="s">
        <v>6899</v>
      </c>
      <c r="C54" s="127">
        <f t="shared" ref="C54:D56" si="1">+C55</f>
        <v>32346614</v>
      </c>
      <c r="D54" s="127">
        <f t="shared" si="1"/>
        <v>32346614</v>
      </c>
      <c r="E54" s="150"/>
    </row>
    <row r="55" spans="1:5" s="128" customFormat="1" x14ac:dyDescent="0.25">
      <c r="A55" s="129">
        <v>205</v>
      </c>
      <c r="B55" s="126" t="s">
        <v>6915</v>
      </c>
      <c r="C55" s="127">
        <f t="shared" si="1"/>
        <v>32346614</v>
      </c>
      <c r="D55" s="127">
        <f t="shared" si="1"/>
        <v>32346614</v>
      </c>
    </row>
    <row r="56" spans="1:5" s="128" customFormat="1" x14ac:dyDescent="0.25">
      <c r="A56" s="129">
        <v>2051</v>
      </c>
      <c r="B56" s="126" t="s">
        <v>6917</v>
      </c>
      <c r="C56" s="127">
        <f t="shared" si="1"/>
        <v>32346614</v>
      </c>
      <c r="D56" s="127">
        <f t="shared" si="1"/>
        <v>32346614</v>
      </c>
    </row>
    <row r="57" spans="1:5" s="128" customFormat="1" x14ac:dyDescent="0.25">
      <c r="A57" s="133">
        <v>205102</v>
      </c>
      <c r="B57" s="134" t="s">
        <v>6921</v>
      </c>
      <c r="C57" s="135">
        <f>VLOOKUP(A57,[1]ING!$A$5:$H$57,6,0)</f>
        <v>32346614</v>
      </c>
      <c r="D57" s="135">
        <f>+C57</f>
        <v>32346614</v>
      </c>
    </row>
    <row r="58" spans="1:5" s="128" customFormat="1" x14ac:dyDescent="0.25">
      <c r="A58" s="216" t="s">
        <v>7009</v>
      </c>
      <c r="B58" s="217"/>
      <c r="C58" s="149">
        <f>+C54+C8</f>
        <v>56785483608</v>
      </c>
      <c r="D58" s="149">
        <f>+D54+D8</f>
        <v>56785483608</v>
      </c>
      <c r="E58" s="150"/>
    </row>
    <row r="59" spans="1:5" x14ac:dyDescent="0.25">
      <c r="A59" s="216" t="s">
        <v>7010</v>
      </c>
      <c r="B59" s="217"/>
      <c r="C59" s="149">
        <f>+C58+C7</f>
        <v>62380323324</v>
      </c>
      <c r="D59" s="149">
        <f>+D58+D7</f>
        <v>62380323324</v>
      </c>
      <c r="E59" s="151"/>
    </row>
    <row r="60" spans="1:5" x14ac:dyDescent="0.25">
      <c r="A60" s="137"/>
      <c r="B60" s="137"/>
      <c r="C60" s="152"/>
    </row>
    <row r="61" spans="1:5" x14ac:dyDescent="0.25">
      <c r="A61" s="137"/>
      <c r="B61" s="137"/>
      <c r="C61" s="175"/>
      <c r="D61" s="138"/>
    </row>
    <row r="62" spans="1:5" x14ac:dyDescent="0.25">
      <c r="A62" s="137"/>
      <c r="B62" s="137"/>
    </row>
    <row r="63" spans="1:5" x14ac:dyDescent="0.25">
      <c r="A63" s="137"/>
      <c r="B63" s="137"/>
    </row>
    <row r="64" spans="1:5" x14ac:dyDescent="0.25">
      <c r="A64" s="137"/>
      <c r="B64" s="137"/>
    </row>
    <row r="65" spans="1:2" x14ac:dyDescent="0.25">
      <c r="A65" s="137"/>
      <c r="B65" s="137"/>
    </row>
    <row r="66" spans="1:2" x14ac:dyDescent="0.25">
      <c r="A66" s="137"/>
      <c r="B66" s="137"/>
    </row>
    <row r="67" spans="1:2" x14ac:dyDescent="0.25">
      <c r="A67" s="137"/>
      <c r="B67" s="137"/>
    </row>
    <row r="68" spans="1:2" x14ac:dyDescent="0.25">
      <c r="A68" s="137"/>
      <c r="B68" s="137"/>
    </row>
    <row r="69" spans="1:2" x14ac:dyDescent="0.25">
      <c r="A69" s="137"/>
      <c r="B69" s="137"/>
    </row>
    <row r="70" spans="1:2" x14ac:dyDescent="0.25">
      <c r="A70" s="137"/>
      <c r="B70" s="137"/>
    </row>
    <row r="71" spans="1:2" x14ac:dyDescent="0.25">
      <c r="A71" s="137"/>
      <c r="B71" s="137"/>
    </row>
    <row r="72" spans="1:2" x14ac:dyDescent="0.25">
      <c r="A72" s="137"/>
      <c r="B72" s="137"/>
    </row>
    <row r="73" spans="1:2" x14ac:dyDescent="0.25">
      <c r="A73" s="137"/>
      <c r="B73" s="137"/>
    </row>
    <row r="74" spans="1:2" x14ac:dyDescent="0.25">
      <c r="A74" s="137"/>
      <c r="B74" s="137"/>
    </row>
    <row r="75" spans="1:2" x14ac:dyDescent="0.25">
      <c r="A75" s="137"/>
      <c r="B75" s="137"/>
    </row>
    <row r="76" spans="1:2" x14ac:dyDescent="0.25">
      <c r="A76" s="137"/>
      <c r="B76" s="137"/>
    </row>
    <row r="77" spans="1:2" x14ac:dyDescent="0.25">
      <c r="A77" s="137"/>
      <c r="B77" s="137"/>
    </row>
    <row r="78" spans="1:2" x14ac:dyDescent="0.25">
      <c r="A78" s="137"/>
      <c r="B78" s="137"/>
    </row>
    <row r="79" spans="1:2" x14ac:dyDescent="0.25">
      <c r="A79" s="137"/>
      <c r="B79" s="137"/>
    </row>
    <row r="80" spans="1:2" x14ac:dyDescent="0.25">
      <c r="A80" s="137"/>
      <c r="B80" s="137"/>
    </row>
    <row r="81" spans="1:2" x14ac:dyDescent="0.25">
      <c r="A81" s="137"/>
      <c r="B81" s="137"/>
    </row>
  </sheetData>
  <mergeCells count="6">
    <mergeCell ref="A59:B59"/>
    <mergeCell ref="D3:D4"/>
    <mergeCell ref="A58:B58"/>
    <mergeCell ref="C2:D2"/>
    <mergeCell ref="C3:C4"/>
    <mergeCell ref="A5:D5"/>
  </mergeCells>
  <printOptions horizontalCentered="1" verticalCentered="1"/>
  <pageMargins left="0" right="0" top="0.59055118110236227" bottom="0.78740157480314965" header="0" footer="0"/>
  <pageSetup scale="88" fitToHeight="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2"/>
  <sheetViews>
    <sheetView showGridLines="0" tabSelected="1" zoomScaleNormal="100" workbookViewId="0">
      <pane xSplit="1" ySplit="9" topLeftCell="I10" activePane="bottomRight" state="frozen"/>
      <selection pane="topRight" activeCell="B1" sqref="B1"/>
      <selection pane="bottomLeft" activeCell="A10" sqref="A10"/>
      <selection pane="bottomRight" activeCell="M10" sqref="M10"/>
    </sheetView>
  </sheetViews>
  <sheetFormatPr baseColWidth="10" defaultColWidth="11.42578125" defaultRowHeight="12.75" x14ac:dyDescent="0.25"/>
  <cols>
    <col min="1" max="1" width="14.5703125" style="139" bestFit="1" customWidth="1"/>
    <col min="2" max="2" width="31.85546875" style="139" customWidth="1"/>
    <col min="3" max="3" width="16.85546875" style="140" customWidth="1"/>
    <col min="4" max="5" width="20.140625" style="140" customWidth="1"/>
    <col min="6" max="6" width="21.140625" style="140" customWidth="1"/>
    <col min="7" max="7" width="23.42578125" style="140" customWidth="1"/>
    <col min="8" max="10" width="18.140625" style="140" customWidth="1"/>
    <col min="11" max="11" width="16.85546875" style="140" customWidth="1"/>
    <col min="12" max="12" width="18.5703125" style="140" customWidth="1"/>
    <col min="13" max="13" width="15.5703125" style="140" customWidth="1"/>
    <col min="14" max="16384" width="11.42578125" style="139"/>
  </cols>
  <sheetData>
    <row r="1" spans="1:13" ht="15.75" x14ac:dyDescent="0.25">
      <c r="A1" s="167"/>
      <c r="B1" s="168"/>
      <c r="C1" s="164"/>
      <c r="D1" s="164"/>
      <c r="E1" s="164"/>
      <c r="F1" s="164"/>
      <c r="G1" s="164"/>
      <c r="H1" s="164"/>
      <c r="I1" s="169" t="s">
        <v>7381</v>
      </c>
      <c r="J1" s="239" t="s">
        <v>7391</v>
      </c>
      <c r="K1" s="240"/>
      <c r="L1" s="240"/>
      <c r="M1" s="241"/>
    </row>
    <row r="2" spans="1:13" ht="20.25" x14ac:dyDescent="0.25">
      <c r="A2" s="170"/>
      <c r="B2" s="171"/>
      <c r="C2" s="164"/>
      <c r="D2" s="164"/>
      <c r="E2" s="164"/>
      <c r="F2" s="164"/>
      <c r="G2" s="164"/>
      <c r="H2" s="164"/>
      <c r="I2" s="157" t="s">
        <v>7382</v>
      </c>
      <c r="J2" s="242" t="s">
        <v>7392</v>
      </c>
      <c r="K2" s="243"/>
      <c r="L2" s="243"/>
      <c r="M2" s="244"/>
    </row>
    <row r="3" spans="1:13" ht="20.25" x14ac:dyDescent="0.25">
      <c r="A3" s="170"/>
      <c r="B3" s="172"/>
      <c r="C3" s="164"/>
      <c r="D3" s="164"/>
      <c r="E3" s="164"/>
      <c r="F3" s="164"/>
      <c r="G3" s="165"/>
      <c r="H3" s="164"/>
      <c r="I3" s="158" t="s">
        <v>7383</v>
      </c>
      <c r="J3" s="245" t="s">
        <v>7386</v>
      </c>
      <c r="K3" s="246"/>
      <c r="L3" s="249" t="s">
        <v>7388</v>
      </c>
      <c r="M3" s="246"/>
    </row>
    <row r="4" spans="1:13" ht="21" thickBot="1" x14ac:dyDescent="0.3">
      <c r="A4" s="173"/>
      <c r="B4" s="174"/>
      <c r="C4" s="166"/>
      <c r="D4" s="166"/>
      <c r="E4" s="166"/>
      <c r="F4" s="166"/>
      <c r="G4" s="166"/>
      <c r="H4" s="166"/>
      <c r="I4" s="159" t="s">
        <v>7385</v>
      </c>
      <c r="J4" s="247"/>
      <c r="K4" s="248"/>
      <c r="L4" s="250"/>
      <c r="M4" s="248"/>
    </row>
    <row r="5" spans="1:13" ht="15.75" x14ac:dyDescent="0.25">
      <c r="A5" s="251" t="s">
        <v>7415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</row>
    <row r="7" spans="1:13" ht="12.75" customHeight="1" thickBot="1" x14ac:dyDescent="0.3">
      <c r="A7" s="225" t="s">
        <v>1</v>
      </c>
      <c r="B7" s="228" t="s">
        <v>7332</v>
      </c>
      <c r="C7" s="231" t="s">
        <v>7416</v>
      </c>
      <c r="D7" s="232"/>
      <c r="E7" s="232"/>
      <c r="F7" s="232"/>
      <c r="G7" s="232"/>
      <c r="H7" s="232"/>
      <c r="I7" s="232"/>
      <c r="J7" s="232"/>
      <c r="K7" s="232"/>
      <c r="L7" s="233"/>
      <c r="M7" s="234" t="s">
        <v>7425</v>
      </c>
    </row>
    <row r="8" spans="1:13" x14ac:dyDescent="0.25">
      <c r="A8" s="226"/>
      <c r="B8" s="229"/>
      <c r="C8" s="236" t="s">
        <v>7374</v>
      </c>
      <c r="D8" s="237"/>
      <c r="E8" s="237"/>
      <c r="F8" s="237"/>
      <c r="G8" s="238"/>
      <c r="H8" s="236" t="s">
        <v>1629</v>
      </c>
      <c r="I8" s="237"/>
      <c r="J8" s="237"/>
      <c r="K8" s="237"/>
      <c r="L8" s="238"/>
      <c r="M8" s="235"/>
    </row>
    <row r="9" spans="1:13" ht="25.5" x14ac:dyDescent="0.25">
      <c r="A9" s="227"/>
      <c r="B9" s="230"/>
      <c r="C9" s="189" t="s">
        <v>7417</v>
      </c>
      <c r="D9" s="141" t="s">
        <v>7418</v>
      </c>
      <c r="E9" s="141" t="s">
        <v>7419</v>
      </c>
      <c r="F9" s="141" t="s">
        <v>7389</v>
      </c>
      <c r="G9" s="190" t="s">
        <v>7420</v>
      </c>
      <c r="H9" s="189" t="s">
        <v>7421</v>
      </c>
      <c r="I9" s="141" t="s">
        <v>7422</v>
      </c>
      <c r="J9" s="141" t="s">
        <v>7423</v>
      </c>
      <c r="K9" s="141" t="s">
        <v>7390</v>
      </c>
      <c r="L9" s="190" t="s">
        <v>7424</v>
      </c>
      <c r="M9" s="235"/>
    </row>
    <row r="10" spans="1:13" x14ac:dyDescent="0.25">
      <c r="A10" s="142" t="s">
        <v>2</v>
      </c>
      <c r="B10" s="206" t="s">
        <v>7333</v>
      </c>
      <c r="C10" s="191">
        <f>+C11+C16+C34+C37</f>
        <v>289373389.85000002</v>
      </c>
      <c r="D10" s="176">
        <f>+D11+D16+D34+D37</f>
        <v>36832257.899999999</v>
      </c>
      <c r="E10" s="176">
        <f>+C10+D10</f>
        <v>326205647.75</v>
      </c>
      <c r="F10" s="176">
        <f>+F11+F16+F34+F37</f>
        <v>21018924129</v>
      </c>
      <c r="G10" s="192">
        <f t="shared" ref="G10:G16" si="0">+E10+F10</f>
        <v>21345129776.75</v>
      </c>
      <c r="H10" s="191">
        <f>+H11+H16+H34+H37</f>
        <v>1192947</v>
      </c>
      <c r="I10" s="176">
        <f>+I11+I16+I34+I37</f>
        <v>0</v>
      </c>
      <c r="J10" s="176">
        <f>+H10+I10</f>
        <v>1192947</v>
      </c>
      <c r="K10" s="176">
        <f>+K11+K16+K34+K37</f>
        <v>1960068032.25</v>
      </c>
      <c r="L10" s="192">
        <f t="shared" ref="L10:L15" si="1">+J10+K10</f>
        <v>1961260979.25</v>
      </c>
      <c r="M10" s="184">
        <f>+L10+G10</f>
        <v>23306390756</v>
      </c>
    </row>
    <row r="11" spans="1:13" x14ac:dyDescent="0.25">
      <c r="A11" s="143" t="s">
        <v>7321</v>
      </c>
      <c r="B11" s="207" t="s">
        <v>7</v>
      </c>
      <c r="C11" s="193">
        <f>+C12</f>
        <v>35449686</v>
      </c>
      <c r="D11" s="177">
        <f>+D12</f>
        <v>0</v>
      </c>
      <c r="E11" s="177">
        <f t="shared" ref="E11:E70" si="2">+C11+D11</f>
        <v>35449686</v>
      </c>
      <c r="F11" s="177">
        <f>+F12</f>
        <v>15754808243</v>
      </c>
      <c r="G11" s="194">
        <f t="shared" si="0"/>
        <v>15790257929</v>
      </c>
      <c r="H11" s="193">
        <f>+H12</f>
        <v>0</v>
      </c>
      <c r="I11" s="177">
        <f>+I12</f>
        <v>0</v>
      </c>
      <c r="J11" s="177">
        <f t="shared" ref="J11:J68" si="3">+H11+I11</f>
        <v>0</v>
      </c>
      <c r="K11" s="177">
        <f>+K12</f>
        <v>1664550314</v>
      </c>
      <c r="L11" s="194">
        <f t="shared" si="1"/>
        <v>1664550314</v>
      </c>
      <c r="M11" s="185">
        <f t="shared" ref="M11:M71" si="4">+L11+G11</f>
        <v>17454808243</v>
      </c>
    </row>
    <row r="12" spans="1:13" x14ac:dyDescent="0.25">
      <c r="A12" s="144" t="s">
        <v>7322</v>
      </c>
      <c r="B12" s="208" t="s">
        <v>10</v>
      </c>
      <c r="C12" s="195">
        <f>+SUM(C13:C15)</f>
        <v>35449686</v>
      </c>
      <c r="D12" s="178">
        <f>+SUM(D13:D15)</f>
        <v>0</v>
      </c>
      <c r="E12" s="178">
        <f>+C12+D12</f>
        <v>35449686</v>
      </c>
      <c r="F12" s="178">
        <f>+SUM(F13:F15)</f>
        <v>15754808243</v>
      </c>
      <c r="G12" s="196">
        <f t="shared" si="0"/>
        <v>15790257929</v>
      </c>
      <c r="H12" s="195">
        <f>+SUM(H13:H15)</f>
        <v>0</v>
      </c>
      <c r="I12" s="178">
        <f>+SUM(I13:I15)</f>
        <v>0</v>
      </c>
      <c r="J12" s="178">
        <f t="shared" si="3"/>
        <v>0</v>
      </c>
      <c r="K12" s="178">
        <f>+SUM(K13:K15)</f>
        <v>1664550314</v>
      </c>
      <c r="L12" s="196">
        <f t="shared" si="1"/>
        <v>1664550314</v>
      </c>
      <c r="M12" s="186">
        <f>+L12+G12</f>
        <v>17454808243</v>
      </c>
    </row>
    <row r="13" spans="1:13" x14ac:dyDescent="0.25">
      <c r="A13" s="163" t="s">
        <v>7323</v>
      </c>
      <c r="B13" s="209" t="s">
        <v>13</v>
      </c>
      <c r="C13" s="197">
        <v>22023268</v>
      </c>
      <c r="D13" s="179">
        <v>0</v>
      </c>
      <c r="E13" s="179">
        <f>+C13+D13</f>
        <v>22023268</v>
      </c>
      <c r="F13" s="179">
        <v>10520848335</v>
      </c>
      <c r="G13" s="198">
        <f t="shared" si="0"/>
        <v>10542871603</v>
      </c>
      <c r="H13" s="197">
        <v>0</v>
      </c>
      <c r="I13" s="179">
        <v>0</v>
      </c>
      <c r="J13" s="179">
        <f t="shared" si="3"/>
        <v>0</v>
      </c>
      <c r="K13" s="179">
        <v>764550314</v>
      </c>
      <c r="L13" s="198">
        <f t="shared" si="1"/>
        <v>764550314</v>
      </c>
      <c r="M13" s="187">
        <f>+L13+G13</f>
        <v>11307421917</v>
      </c>
    </row>
    <row r="14" spans="1:13" x14ac:dyDescent="0.25">
      <c r="A14" s="163" t="s">
        <v>7324</v>
      </c>
      <c r="B14" s="209" t="s">
        <v>49</v>
      </c>
      <c r="C14" s="197">
        <v>0</v>
      </c>
      <c r="D14" s="179">
        <v>0</v>
      </c>
      <c r="E14" s="179">
        <f>+C14+D14</f>
        <v>0</v>
      </c>
      <c r="F14" s="179">
        <v>2692922894</v>
      </c>
      <c r="G14" s="198">
        <f t="shared" si="0"/>
        <v>2692922894</v>
      </c>
      <c r="H14" s="197">
        <v>0</v>
      </c>
      <c r="I14" s="179">
        <v>0</v>
      </c>
      <c r="J14" s="179">
        <f t="shared" si="3"/>
        <v>0</v>
      </c>
      <c r="K14" s="179">
        <v>600000000</v>
      </c>
      <c r="L14" s="198">
        <f t="shared" si="1"/>
        <v>600000000</v>
      </c>
      <c r="M14" s="187">
        <f t="shared" si="4"/>
        <v>3292922894</v>
      </c>
    </row>
    <row r="15" spans="1:13" ht="25.5" x14ac:dyDescent="0.25">
      <c r="A15" s="163" t="s">
        <v>7325</v>
      </c>
      <c r="B15" s="209" t="s">
        <v>73</v>
      </c>
      <c r="C15" s="197">
        <v>13426418</v>
      </c>
      <c r="D15" s="179">
        <v>0</v>
      </c>
      <c r="E15" s="179">
        <f>+C15+D15</f>
        <v>13426418</v>
      </c>
      <c r="F15" s="179">
        <v>2541037014</v>
      </c>
      <c r="G15" s="198">
        <f t="shared" si="0"/>
        <v>2554463432</v>
      </c>
      <c r="H15" s="197">
        <v>0</v>
      </c>
      <c r="I15" s="179">
        <v>0</v>
      </c>
      <c r="J15" s="179">
        <f t="shared" si="3"/>
        <v>0</v>
      </c>
      <c r="K15" s="179">
        <v>300000000</v>
      </c>
      <c r="L15" s="198">
        <f t="shared" si="1"/>
        <v>300000000</v>
      </c>
      <c r="M15" s="187">
        <f t="shared" si="4"/>
        <v>2854463432</v>
      </c>
    </row>
    <row r="16" spans="1:13" x14ac:dyDescent="0.25">
      <c r="A16" s="143" t="s">
        <v>7326</v>
      </c>
      <c r="B16" s="207" t="s">
        <v>170</v>
      </c>
      <c r="C16" s="199">
        <f>+C17+C20</f>
        <v>251344096.84999999</v>
      </c>
      <c r="D16" s="180">
        <f>+D17+D20</f>
        <v>36832257.899999999</v>
      </c>
      <c r="E16" s="180">
        <f>+C16+D16</f>
        <v>288176354.75</v>
      </c>
      <c r="F16" s="180">
        <f>+F17+F20</f>
        <v>4655657097</v>
      </c>
      <c r="G16" s="194">
        <f t="shared" si="0"/>
        <v>4943833451.75</v>
      </c>
      <c r="H16" s="199">
        <f>+H17+H20</f>
        <v>1192947</v>
      </c>
      <c r="I16" s="180">
        <f>+I17+I20</f>
        <v>0</v>
      </c>
      <c r="J16" s="177">
        <f t="shared" si="3"/>
        <v>1192947</v>
      </c>
      <c r="K16" s="180">
        <f>+K17+K20</f>
        <v>121020631.25</v>
      </c>
      <c r="L16" s="194">
        <f t="shared" ref="L16:L68" si="5">+J16+K16</f>
        <v>122213578.25</v>
      </c>
      <c r="M16" s="185">
        <f t="shared" si="4"/>
        <v>5066047030</v>
      </c>
    </row>
    <row r="17" spans="1:13" ht="12.75" customHeight="1" x14ac:dyDescent="0.25">
      <c r="A17" s="144" t="s">
        <v>7375</v>
      </c>
      <c r="B17" s="208" t="s">
        <v>7378</v>
      </c>
      <c r="C17" s="200">
        <f>+C18</f>
        <v>0</v>
      </c>
      <c r="D17" s="181">
        <f>+D18</f>
        <v>0</v>
      </c>
      <c r="E17" s="181">
        <f t="shared" si="2"/>
        <v>0</v>
      </c>
      <c r="F17" s="181">
        <f>+F18</f>
        <v>0</v>
      </c>
      <c r="G17" s="196">
        <f t="shared" ref="G17:G70" si="6">+E17+F17</f>
        <v>0</v>
      </c>
      <c r="H17" s="200">
        <f>+H18</f>
        <v>0</v>
      </c>
      <c r="I17" s="181">
        <f>+I18</f>
        <v>0</v>
      </c>
      <c r="J17" s="178">
        <f t="shared" si="3"/>
        <v>0</v>
      </c>
      <c r="K17" s="181">
        <f>+K18</f>
        <v>0</v>
      </c>
      <c r="L17" s="196">
        <f t="shared" si="5"/>
        <v>0</v>
      </c>
      <c r="M17" s="186">
        <f t="shared" si="4"/>
        <v>0</v>
      </c>
    </row>
    <row r="18" spans="1:13" x14ac:dyDescent="0.25">
      <c r="A18" s="145" t="s">
        <v>7376</v>
      </c>
      <c r="B18" s="210" t="s">
        <v>7379</v>
      </c>
      <c r="C18" s="201">
        <f>+C19</f>
        <v>0</v>
      </c>
      <c r="D18" s="182">
        <f>+D19</f>
        <v>0</v>
      </c>
      <c r="E18" s="182">
        <f t="shared" si="2"/>
        <v>0</v>
      </c>
      <c r="F18" s="182">
        <f>+F19</f>
        <v>0</v>
      </c>
      <c r="G18" s="202">
        <f t="shared" si="6"/>
        <v>0</v>
      </c>
      <c r="H18" s="201">
        <f>+H19</f>
        <v>0</v>
      </c>
      <c r="I18" s="182">
        <f>+I19</f>
        <v>0</v>
      </c>
      <c r="J18" s="182">
        <f t="shared" si="3"/>
        <v>0</v>
      </c>
      <c r="K18" s="182">
        <f>+K19</f>
        <v>0</v>
      </c>
      <c r="L18" s="202">
        <f t="shared" si="5"/>
        <v>0</v>
      </c>
      <c r="M18" s="188">
        <f t="shared" si="4"/>
        <v>0</v>
      </c>
    </row>
    <row r="19" spans="1:13" x14ac:dyDescent="0.25">
      <c r="A19" s="163" t="s">
        <v>7377</v>
      </c>
      <c r="B19" s="209" t="s">
        <v>203</v>
      </c>
      <c r="C19" s="197">
        <v>0</v>
      </c>
      <c r="D19" s="179">
        <v>0</v>
      </c>
      <c r="E19" s="179">
        <f t="shared" si="2"/>
        <v>0</v>
      </c>
      <c r="F19" s="179">
        <v>0</v>
      </c>
      <c r="G19" s="198">
        <f t="shared" si="6"/>
        <v>0</v>
      </c>
      <c r="H19" s="197">
        <v>0</v>
      </c>
      <c r="I19" s="179">
        <v>0</v>
      </c>
      <c r="J19" s="179">
        <f t="shared" si="3"/>
        <v>0</v>
      </c>
      <c r="K19" s="179">
        <v>0</v>
      </c>
      <c r="L19" s="198">
        <f t="shared" si="5"/>
        <v>0</v>
      </c>
      <c r="M19" s="187">
        <f t="shared" si="4"/>
        <v>0</v>
      </c>
    </row>
    <row r="20" spans="1:13" ht="12.75" customHeight="1" x14ac:dyDescent="0.25">
      <c r="A20" s="144" t="s">
        <v>7327</v>
      </c>
      <c r="B20" s="208" t="s">
        <v>330</v>
      </c>
      <c r="C20" s="200">
        <f>+C21+C27</f>
        <v>251344096.84999999</v>
      </c>
      <c r="D20" s="181">
        <f>+D21+D27</f>
        <v>36832257.899999999</v>
      </c>
      <c r="E20" s="181">
        <f>+C20+D20</f>
        <v>288176354.75</v>
      </c>
      <c r="F20" s="181">
        <f>+F21+F27</f>
        <v>4655657097</v>
      </c>
      <c r="G20" s="196">
        <f>+E20+F20</f>
        <v>4943833451.75</v>
      </c>
      <c r="H20" s="200">
        <f>+H21+H27</f>
        <v>1192947</v>
      </c>
      <c r="I20" s="181">
        <f>+I21+I27</f>
        <v>0</v>
      </c>
      <c r="J20" s="178">
        <f t="shared" ref="J20:J26" si="7">+H20+I20</f>
        <v>1192947</v>
      </c>
      <c r="K20" s="181">
        <f>+K21+K27</f>
        <v>121020631.25</v>
      </c>
      <c r="L20" s="196">
        <f t="shared" ref="L20:L27" si="8">+J20+K20</f>
        <v>122213578.25</v>
      </c>
      <c r="M20" s="186">
        <f t="shared" si="4"/>
        <v>5066047030</v>
      </c>
    </row>
    <row r="21" spans="1:13" x14ac:dyDescent="0.25">
      <c r="A21" s="145" t="s">
        <v>7328</v>
      </c>
      <c r="B21" s="210" t="s">
        <v>7329</v>
      </c>
      <c r="C21" s="201">
        <f>+SUM(C22:C26)</f>
        <v>45168691.210000001</v>
      </c>
      <c r="D21" s="182">
        <f>+SUM(D22:D26)</f>
        <v>1169326.56</v>
      </c>
      <c r="E21" s="182">
        <f>+C21+D21</f>
        <v>46338017.770000003</v>
      </c>
      <c r="F21" s="182">
        <f>+SUM(F22:F26)</f>
        <v>543744627</v>
      </c>
      <c r="G21" s="202">
        <f>+E21+F21</f>
        <v>590082644.76999998</v>
      </c>
      <c r="H21" s="201">
        <f>+SUM(H22:H26)</f>
        <v>1192947</v>
      </c>
      <c r="I21" s="182">
        <f>+SUM(I22:I26)</f>
        <v>0</v>
      </c>
      <c r="J21" s="182">
        <f t="shared" si="7"/>
        <v>1192947</v>
      </c>
      <c r="K21" s="182">
        <f>+SUM(K22:K26)</f>
        <v>11240964</v>
      </c>
      <c r="L21" s="202">
        <f t="shared" si="8"/>
        <v>12433911</v>
      </c>
      <c r="M21" s="188">
        <f t="shared" si="4"/>
        <v>602516555.76999998</v>
      </c>
    </row>
    <row r="22" spans="1:13" ht="25.5" x14ac:dyDescent="0.25">
      <c r="A22" s="163" t="s">
        <v>7408</v>
      </c>
      <c r="B22" s="209" t="s">
        <v>333</v>
      </c>
      <c r="C22" s="197">
        <v>0</v>
      </c>
      <c r="D22" s="179">
        <v>0</v>
      </c>
      <c r="E22" s="179">
        <f t="shared" si="2"/>
        <v>0</v>
      </c>
      <c r="F22" s="179">
        <v>0</v>
      </c>
      <c r="G22" s="198">
        <f t="shared" si="6"/>
        <v>0</v>
      </c>
      <c r="H22" s="197">
        <v>0</v>
      </c>
      <c r="I22" s="179">
        <v>0</v>
      </c>
      <c r="J22" s="179">
        <f t="shared" si="7"/>
        <v>0</v>
      </c>
      <c r="K22" s="179">
        <v>190000</v>
      </c>
      <c r="L22" s="198">
        <f t="shared" si="8"/>
        <v>190000</v>
      </c>
      <c r="M22" s="187">
        <f t="shared" si="4"/>
        <v>190000</v>
      </c>
    </row>
    <row r="23" spans="1:13" x14ac:dyDescent="0.25">
      <c r="A23" s="163" t="s">
        <v>7409</v>
      </c>
      <c r="B23" s="209" t="s">
        <v>369</v>
      </c>
      <c r="C23" s="197">
        <v>0</v>
      </c>
      <c r="D23" s="179">
        <v>0</v>
      </c>
      <c r="E23" s="179">
        <f t="shared" ref="E23" si="9">+C23+D23</f>
        <v>0</v>
      </c>
      <c r="F23" s="179">
        <v>0</v>
      </c>
      <c r="G23" s="198">
        <f t="shared" ref="G23" si="10">+E23+F23</f>
        <v>0</v>
      </c>
      <c r="H23" s="197">
        <v>0</v>
      </c>
      <c r="I23" s="179">
        <v>0</v>
      </c>
      <c r="J23" s="179">
        <f t="shared" si="7"/>
        <v>0</v>
      </c>
      <c r="K23" s="179">
        <v>0</v>
      </c>
      <c r="L23" s="198">
        <f t="shared" ref="L23" si="11">+J23+K23</f>
        <v>0</v>
      </c>
      <c r="M23" s="187">
        <f t="shared" ref="M23" si="12">+L23+G23</f>
        <v>0</v>
      </c>
    </row>
    <row r="24" spans="1:13" ht="25.5" customHeight="1" x14ac:dyDescent="0.25">
      <c r="A24" s="163" t="s">
        <v>7330</v>
      </c>
      <c r="B24" s="209" t="s">
        <v>384</v>
      </c>
      <c r="C24" s="197">
        <v>0</v>
      </c>
      <c r="D24" s="179">
        <v>0</v>
      </c>
      <c r="E24" s="179">
        <f t="shared" ref="E24" si="13">+C24+D24</f>
        <v>0</v>
      </c>
      <c r="F24" s="179">
        <v>5471524</v>
      </c>
      <c r="G24" s="198">
        <f t="shared" ref="G24" si="14">+E24+F24</f>
        <v>5471524</v>
      </c>
      <c r="H24" s="197">
        <v>0</v>
      </c>
      <c r="I24" s="179">
        <v>0</v>
      </c>
      <c r="J24" s="179">
        <f t="shared" si="7"/>
        <v>0</v>
      </c>
      <c r="K24" s="179">
        <v>0</v>
      </c>
      <c r="L24" s="198">
        <f t="shared" ref="L24" si="15">+J24+K24</f>
        <v>0</v>
      </c>
      <c r="M24" s="187">
        <f t="shared" ref="M24" si="16">+L24+G24</f>
        <v>5471524</v>
      </c>
    </row>
    <row r="25" spans="1:13" ht="25.5" customHeight="1" x14ac:dyDescent="0.25">
      <c r="A25" s="163" t="s">
        <v>7331</v>
      </c>
      <c r="B25" s="209" t="s">
        <v>459</v>
      </c>
      <c r="C25" s="197">
        <v>1698467.21</v>
      </c>
      <c r="D25" s="179">
        <v>1169326.56</v>
      </c>
      <c r="E25" s="179">
        <f t="shared" si="2"/>
        <v>2867793.77</v>
      </c>
      <c r="F25" s="179">
        <v>50370764</v>
      </c>
      <c r="G25" s="198">
        <f t="shared" si="6"/>
        <v>53238557.770000003</v>
      </c>
      <c r="H25" s="197">
        <v>0</v>
      </c>
      <c r="I25" s="179">
        <v>0</v>
      </c>
      <c r="J25" s="179">
        <f t="shared" si="7"/>
        <v>0</v>
      </c>
      <c r="K25" s="179">
        <v>5856000</v>
      </c>
      <c r="L25" s="198">
        <f t="shared" si="8"/>
        <v>5856000</v>
      </c>
      <c r="M25" s="187">
        <f t="shared" si="4"/>
        <v>59094557.770000003</v>
      </c>
    </row>
    <row r="26" spans="1:13" ht="25.5" x14ac:dyDescent="0.25">
      <c r="A26" s="163" t="s">
        <v>7340</v>
      </c>
      <c r="B26" s="209" t="s">
        <v>588</v>
      </c>
      <c r="C26" s="197">
        <v>43470224</v>
      </c>
      <c r="D26" s="179">
        <v>0</v>
      </c>
      <c r="E26" s="179">
        <f t="shared" si="2"/>
        <v>43470224</v>
      </c>
      <c r="F26" s="179">
        <v>487902339</v>
      </c>
      <c r="G26" s="198">
        <f t="shared" si="6"/>
        <v>531372563</v>
      </c>
      <c r="H26" s="197">
        <v>1192947</v>
      </c>
      <c r="I26" s="179">
        <v>0</v>
      </c>
      <c r="J26" s="179">
        <f t="shared" si="7"/>
        <v>1192947</v>
      </c>
      <c r="K26" s="179">
        <v>5194964</v>
      </c>
      <c r="L26" s="198">
        <f t="shared" si="8"/>
        <v>6387911</v>
      </c>
      <c r="M26" s="187">
        <f t="shared" si="4"/>
        <v>537760474</v>
      </c>
    </row>
    <row r="27" spans="1:13" x14ac:dyDescent="0.25">
      <c r="A27" s="145" t="s">
        <v>7341</v>
      </c>
      <c r="B27" s="210" t="s">
        <v>7334</v>
      </c>
      <c r="C27" s="201">
        <f>+SUM(C28:C33)</f>
        <v>206175405.63999999</v>
      </c>
      <c r="D27" s="182">
        <f>+SUM(D28:D33)</f>
        <v>35662931.339999996</v>
      </c>
      <c r="E27" s="182">
        <f>+C27+D27</f>
        <v>241838336.97999999</v>
      </c>
      <c r="F27" s="182">
        <f>+SUM(F28:F33)</f>
        <v>4111912470</v>
      </c>
      <c r="G27" s="202">
        <f t="shared" ref="G27:G43" si="17">+E27+F27</f>
        <v>4353750806.9799995</v>
      </c>
      <c r="H27" s="201">
        <f>+SUM(H28:H33)</f>
        <v>0</v>
      </c>
      <c r="I27" s="182">
        <f>+SUM(I28:I33)</f>
        <v>0</v>
      </c>
      <c r="J27" s="182">
        <f t="shared" si="3"/>
        <v>0</v>
      </c>
      <c r="K27" s="182">
        <f>+SUM(K28:K33)</f>
        <v>109779667.25</v>
      </c>
      <c r="L27" s="202">
        <f t="shared" si="8"/>
        <v>109779667.25</v>
      </c>
      <c r="M27" s="188">
        <f t="shared" si="4"/>
        <v>4463530474.2299995</v>
      </c>
    </row>
    <row r="28" spans="1:13" x14ac:dyDescent="0.25">
      <c r="A28" s="163" t="s">
        <v>7342</v>
      </c>
      <c r="B28" s="209" t="s">
        <v>650</v>
      </c>
      <c r="C28" s="197">
        <v>25859477.630000003</v>
      </c>
      <c r="D28" s="179">
        <v>0</v>
      </c>
      <c r="E28" s="179">
        <f t="shared" si="2"/>
        <v>25859477.630000003</v>
      </c>
      <c r="F28" s="179">
        <v>22760442</v>
      </c>
      <c r="G28" s="198">
        <f t="shared" si="17"/>
        <v>48619919.630000003</v>
      </c>
      <c r="H28" s="197">
        <v>0</v>
      </c>
      <c r="I28" s="179">
        <v>0</v>
      </c>
      <c r="J28" s="179">
        <f t="shared" si="3"/>
        <v>0</v>
      </c>
      <c r="K28" s="179">
        <v>1799036</v>
      </c>
      <c r="L28" s="198">
        <f t="shared" si="5"/>
        <v>1799036</v>
      </c>
      <c r="M28" s="187">
        <f t="shared" si="4"/>
        <v>50418955.630000003</v>
      </c>
    </row>
    <row r="29" spans="1:13" ht="51" x14ac:dyDescent="0.25">
      <c r="A29" s="163" t="s">
        <v>7343</v>
      </c>
      <c r="B29" s="209" t="s">
        <v>674</v>
      </c>
      <c r="C29" s="197">
        <v>3085300</v>
      </c>
      <c r="D29" s="179">
        <v>3413801.2800000003</v>
      </c>
      <c r="E29" s="179">
        <f t="shared" si="2"/>
        <v>6499101.2800000003</v>
      </c>
      <c r="F29" s="179">
        <v>269243087</v>
      </c>
      <c r="G29" s="198">
        <f t="shared" si="17"/>
        <v>275742188.27999997</v>
      </c>
      <c r="H29" s="197">
        <v>0</v>
      </c>
      <c r="I29" s="179">
        <v>0</v>
      </c>
      <c r="J29" s="179">
        <f t="shared" si="3"/>
        <v>0</v>
      </c>
      <c r="K29" s="179">
        <v>22827800</v>
      </c>
      <c r="L29" s="198">
        <f t="shared" si="5"/>
        <v>22827800</v>
      </c>
      <c r="M29" s="187">
        <f t="shared" si="4"/>
        <v>298569988.27999997</v>
      </c>
    </row>
    <row r="30" spans="1:13" ht="38.25" x14ac:dyDescent="0.25">
      <c r="A30" s="163" t="s">
        <v>7344</v>
      </c>
      <c r="B30" s="209" t="s">
        <v>722</v>
      </c>
      <c r="C30" s="197">
        <v>54541013</v>
      </c>
      <c r="D30" s="179">
        <v>201294</v>
      </c>
      <c r="E30" s="179">
        <f t="shared" si="2"/>
        <v>54742307</v>
      </c>
      <c r="F30" s="179">
        <v>307513046</v>
      </c>
      <c r="G30" s="198">
        <f t="shared" si="17"/>
        <v>362255353</v>
      </c>
      <c r="H30" s="197">
        <v>0</v>
      </c>
      <c r="I30" s="179">
        <v>0</v>
      </c>
      <c r="J30" s="179">
        <f t="shared" si="3"/>
        <v>0</v>
      </c>
      <c r="K30" s="179">
        <v>420000</v>
      </c>
      <c r="L30" s="198">
        <f t="shared" si="5"/>
        <v>420000</v>
      </c>
      <c r="M30" s="187">
        <f t="shared" si="4"/>
        <v>362675353</v>
      </c>
    </row>
    <row r="31" spans="1:13" ht="25.5" x14ac:dyDescent="0.25">
      <c r="A31" s="163" t="s">
        <v>7345</v>
      </c>
      <c r="B31" s="209" t="s">
        <v>755</v>
      </c>
      <c r="C31" s="197">
        <v>122689615.00999999</v>
      </c>
      <c r="D31" s="179">
        <v>31952873.059999999</v>
      </c>
      <c r="E31" s="179">
        <f t="shared" si="2"/>
        <v>154642488.06999999</v>
      </c>
      <c r="F31" s="179">
        <v>3437134475</v>
      </c>
      <c r="G31" s="198">
        <f t="shared" si="17"/>
        <v>3591776963.0700002</v>
      </c>
      <c r="H31" s="197">
        <v>0</v>
      </c>
      <c r="I31" s="179">
        <v>0</v>
      </c>
      <c r="J31" s="179">
        <f t="shared" si="3"/>
        <v>0</v>
      </c>
      <c r="K31" s="179">
        <v>83182831.25</v>
      </c>
      <c r="L31" s="198">
        <f t="shared" si="5"/>
        <v>83182831.25</v>
      </c>
      <c r="M31" s="187">
        <f t="shared" si="4"/>
        <v>3674959794.3200002</v>
      </c>
    </row>
    <row r="32" spans="1:13" ht="25.5" x14ac:dyDescent="0.25">
      <c r="A32" s="163" t="s">
        <v>7346</v>
      </c>
      <c r="B32" s="209" t="s">
        <v>863</v>
      </c>
      <c r="C32" s="197">
        <v>0</v>
      </c>
      <c r="D32" s="179">
        <v>94963</v>
      </c>
      <c r="E32" s="179">
        <f t="shared" si="2"/>
        <v>94963</v>
      </c>
      <c r="F32" s="179">
        <v>59222434</v>
      </c>
      <c r="G32" s="198">
        <f t="shared" si="17"/>
        <v>59317397</v>
      </c>
      <c r="H32" s="197">
        <v>0</v>
      </c>
      <c r="I32" s="179">
        <v>0</v>
      </c>
      <c r="J32" s="179">
        <f t="shared" si="3"/>
        <v>0</v>
      </c>
      <c r="K32" s="179">
        <v>1550000</v>
      </c>
      <c r="L32" s="198">
        <f t="shared" si="5"/>
        <v>1550000</v>
      </c>
      <c r="M32" s="187">
        <f t="shared" si="4"/>
        <v>60867397</v>
      </c>
    </row>
    <row r="33" spans="1:13" ht="25.5" x14ac:dyDescent="0.25">
      <c r="A33" s="163" t="s">
        <v>7347</v>
      </c>
      <c r="B33" s="209" t="s">
        <v>914</v>
      </c>
      <c r="C33" s="197">
        <v>0</v>
      </c>
      <c r="D33" s="179">
        <v>0</v>
      </c>
      <c r="E33" s="179">
        <f>+C33+D33</f>
        <v>0</v>
      </c>
      <c r="F33" s="179">
        <v>16038986</v>
      </c>
      <c r="G33" s="198">
        <f t="shared" si="17"/>
        <v>16038986</v>
      </c>
      <c r="H33" s="197">
        <v>0</v>
      </c>
      <c r="I33" s="179">
        <v>0</v>
      </c>
      <c r="J33" s="179">
        <f t="shared" si="3"/>
        <v>0</v>
      </c>
      <c r="K33" s="179">
        <v>0</v>
      </c>
      <c r="L33" s="198">
        <f t="shared" si="5"/>
        <v>0</v>
      </c>
      <c r="M33" s="187">
        <f t="shared" si="4"/>
        <v>16038986</v>
      </c>
    </row>
    <row r="34" spans="1:13" x14ac:dyDescent="0.25">
      <c r="A34" s="143" t="s">
        <v>7348</v>
      </c>
      <c r="B34" s="207" t="s">
        <v>917</v>
      </c>
      <c r="C34" s="199">
        <f>+SUM(C35:C36)</f>
        <v>0</v>
      </c>
      <c r="D34" s="180">
        <f>+SUM(D35:D36)</f>
        <v>0</v>
      </c>
      <c r="E34" s="177">
        <f>+C34+D34</f>
        <v>0</v>
      </c>
      <c r="F34" s="180">
        <f>+SUM(F35:F36)</f>
        <v>162326719</v>
      </c>
      <c r="G34" s="194">
        <f t="shared" si="17"/>
        <v>162326719</v>
      </c>
      <c r="H34" s="199">
        <f>+SUM(H35:H36)</f>
        <v>0</v>
      </c>
      <c r="I34" s="180">
        <f>+SUM(I35:I36)</f>
        <v>0</v>
      </c>
      <c r="J34" s="177">
        <f t="shared" ref="J34:J39" si="18">+H34+I34</f>
        <v>0</v>
      </c>
      <c r="K34" s="180">
        <f>+SUM(K35:K36)</f>
        <v>100000000</v>
      </c>
      <c r="L34" s="194">
        <f t="shared" si="5"/>
        <v>100000000</v>
      </c>
      <c r="M34" s="185">
        <f t="shared" si="4"/>
        <v>262326719</v>
      </c>
    </row>
    <row r="35" spans="1:13" x14ac:dyDescent="0.25">
      <c r="A35" s="163" t="s">
        <v>7349</v>
      </c>
      <c r="B35" s="209" t="s">
        <v>920</v>
      </c>
      <c r="C35" s="197">
        <v>0</v>
      </c>
      <c r="D35" s="179">
        <v>0</v>
      </c>
      <c r="E35" s="179">
        <f>+C35+D35</f>
        <v>0</v>
      </c>
      <c r="F35" s="179">
        <v>104065482</v>
      </c>
      <c r="G35" s="198">
        <f t="shared" si="17"/>
        <v>104065482</v>
      </c>
      <c r="H35" s="197">
        <v>0</v>
      </c>
      <c r="I35" s="179">
        <v>0</v>
      </c>
      <c r="J35" s="179">
        <f t="shared" si="18"/>
        <v>0</v>
      </c>
      <c r="K35" s="179">
        <v>40000000</v>
      </c>
      <c r="L35" s="198">
        <f t="shared" si="5"/>
        <v>40000000</v>
      </c>
      <c r="M35" s="187">
        <f t="shared" si="4"/>
        <v>144065482</v>
      </c>
    </row>
    <row r="36" spans="1:13" ht="25.5" x14ac:dyDescent="0.25">
      <c r="A36" s="163" t="s">
        <v>7350</v>
      </c>
      <c r="B36" s="209" t="s">
        <v>3390</v>
      </c>
      <c r="C36" s="197">
        <v>0</v>
      </c>
      <c r="D36" s="179">
        <v>0</v>
      </c>
      <c r="E36" s="179">
        <f>+C36+D36</f>
        <v>0</v>
      </c>
      <c r="F36" s="179">
        <v>58261237</v>
      </c>
      <c r="G36" s="198">
        <f t="shared" si="17"/>
        <v>58261237</v>
      </c>
      <c r="H36" s="197">
        <v>0</v>
      </c>
      <c r="I36" s="179">
        <v>0</v>
      </c>
      <c r="J36" s="179">
        <f t="shared" si="18"/>
        <v>0</v>
      </c>
      <c r="K36" s="179">
        <v>60000000</v>
      </c>
      <c r="L36" s="198">
        <f t="shared" si="5"/>
        <v>60000000</v>
      </c>
      <c r="M36" s="187">
        <f t="shared" si="4"/>
        <v>118261237</v>
      </c>
    </row>
    <row r="37" spans="1:13" ht="25.5" x14ac:dyDescent="0.25">
      <c r="A37" s="143" t="s">
        <v>7351</v>
      </c>
      <c r="B37" s="207" t="s">
        <v>944</v>
      </c>
      <c r="C37" s="193">
        <f>+SUM(C38:C39)</f>
        <v>2579607</v>
      </c>
      <c r="D37" s="177">
        <f>+SUM(D38:D39)</f>
        <v>0</v>
      </c>
      <c r="E37" s="177">
        <f>+C37+D37</f>
        <v>2579607</v>
      </c>
      <c r="F37" s="177">
        <f>+SUM(F38:F39)</f>
        <v>446132070</v>
      </c>
      <c r="G37" s="194">
        <f t="shared" si="17"/>
        <v>448711677</v>
      </c>
      <c r="H37" s="193">
        <f>+SUM(H38:H39)</f>
        <v>0</v>
      </c>
      <c r="I37" s="177">
        <f>+SUM(I38:I39)</f>
        <v>0</v>
      </c>
      <c r="J37" s="177">
        <f t="shared" si="18"/>
        <v>0</v>
      </c>
      <c r="K37" s="177">
        <f>+SUM(K38:K39)</f>
        <v>74497087</v>
      </c>
      <c r="L37" s="194">
        <f t="shared" si="5"/>
        <v>74497087</v>
      </c>
      <c r="M37" s="185">
        <f t="shared" si="4"/>
        <v>523208764</v>
      </c>
    </row>
    <row r="38" spans="1:13" x14ac:dyDescent="0.25">
      <c r="A38" s="163" t="s">
        <v>7352</v>
      </c>
      <c r="B38" s="209" t="s">
        <v>947</v>
      </c>
      <c r="C38" s="197">
        <v>2579607</v>
      </c>
      <c r="D38" s="179">
        <v>0</v>
      </c>
      <c r="E38" s="179">
        <f t="shared" si="2"/>
        <v>2579607</v>
      </c>
      <c r="F38" s="179">
        <v>419094723</v>
      </c>
      <c r="G38" s="198">
        <f t="shared" si="17"/>
        <v>421674330</v>
      </c>
      <c r="H38" s="197">
        <v>0</v>
      </c>
      <c r="I38" s="179">
        <v>0</v>
      </c>
      <c r="J38" s="179">
        <f t="shared" si="18"/>
        <v>0</v>
      </c>
      <c r="K38" s="179">
        <v>74497087</v>
      </c>
      <c r="L38" s="198">
        <f t="shared" si="5"/>
        <v>74497087</v>
      </c>
      <c r="M38" s="187">
        <f t="shared" si="4"/>
        <v>496171417</v>
      </c>
    </row>
    <row r="39" spans="1:13" x14ac:dyDescent="0.25">
      <c r="A39" s="163" t="s">
        <v>7353</v>
      </c>
      <c r="B39" s="209" t="s">
        <v>983</v>
      </c>
      <c r="C39" s="197">
        <v>0</v>
      </c>
      <c r="D39" s="179">
        <v>0</v>
      </c>
      <c r="E39" s="179">
        <f t="shared" si="2"/>
        <v>0</v>
      </c>
      <c r="F39" s="179">
        <v>27037347</v>
      </c>
      <c r="G39" s="198">
        <f t="shared" si="17"/>
        <v>27037347</v>
      </c>
      <c r="H39" s="197">
        <v>0</v>
      </c>
      <c r="I39" s="179">
        <v>0</v>
      </c>
      <c r="J39" s="179">
        <f t="shared" si="18"/>
        <v>0</v>
      </c>
      <c r="K39" s="179">
        <v>0</v>
      </c>
      <c r="L39" s="198">
        <f t="shared" si="5"/>
        <v>0</v>
      </c>
      <c r="M39" s="187">
        <f t="shared" si="4"/>
        <v>27037347</v>
      </c>
    </row>
    <row r="40" spans="1:13" x14ac:dyDescent="0.25">
      <c r="A40" s="142" t="s">
        <v>7335</v>
      </c>
      <c r="B40" s="206" t="s">
        <v>7336</v>
      </c>
      <c r="C40" s="191">
        <f>+C41</f>
        <v>0</v>
      </c>
      <c r="D40" s="176">
        <f>+D41</f>
        <v>0</v>
      </c>
      <c r="E40" s="176">
        <f>+C40+D40</f>
        <v>0</v>
      </c>
      <c r="F40" s="176">
        <f>+F41</f>
        <v>0</v>
      </c>
      <c r="G40" s="192">
        <f t="shared" si="17"/>
        <v>0</v>
      </c>
      <c r="H40" s="191">
        <f>+H41</f>
        <v>776001784.85000002</v>
      </c>
      <c r="I40" s="176">
        <f>+I41</f>
        <v>329704661.79999995</v>
      </c>
      <c r="J40" s="176">
        <f t="shared" si="3"/>
        <v>1105706446.6500001</v>
      </c>
      <c r="K40" s="176">
        <f>+K41</f>
        <v>5904943468.3500004</v>
      </c>
      <c r="L40" s="192">
        <f t="shared" si="5"/>
        <v>7010649915</v>
      </c>
      <c r="M40" s="184">
        <f t="shared" si="4"/>
        <v>7010649915</v>
      </c>
    </row>
    <row r="41" spans="1:13" ht="25.5" x14ac:dyDescent="0.25">
      <c r="A41" s="143" t="s">
        <v>7354</v>
      </c>
      <c r="B41" s="207" t="s">
        <v>998</v>
      </c>
      <c r="C41" s="193">
        <f>+C42</f>
        <v>0</v>
      </c>
      <c r="D41" s="177">
        <f>+D42</f>
        <v>0</v>
      </c>
      <c r="E41" s="177">
        <f>+C41+D41</f>
        <v>0</v>
      </c>
      <c r="F41" s="177">
        <f>+F42</f>
        <v>0</v>
      </c>
      <c r="G41" s="194">
        <f t="shared" si="17"/>
        <v>0</v>
      </c>
      <c r="H41" s="193">
        <f>+H42</f>
        <v>776001784.85000002</v>
      </c>
      <c r="I41" s="177">
        <f>+I42</f>
        <v>329704661.79999995</v>
      </c>
      <c r="J41" s="177">
        <f t="shared" si="3"/>
        <v>1105706446.6500001</v>
      </c>
      <c r="K41" s="177">
        <f>+K42</f>
        <v>5904943468.3500004</v>
      </c>
      <c r="L41" s="194">
        <f t="shared" si="5"/>
        <v>7010649915</v>
      </c>
      <c r="M41" s="185">
        <f t="shared" si="4"/>
        <v>7010649915</v>
      </c>
    </row>
    <row r="42" spans="1:13" ht="25.5" x14ac:dyDescent="0.25">
      <c r="A42" s="144" t="s">
        <v>7355</v>
      </c>
      <c r="B42" s="208" t="s">
        <v>998</v>
      </c>
      <c r="C42" s="195">
        <f>+C43+C48</f>
        <v>0</v>
      </c>
      <c r="D42" s="178">
        <f>+D43+D48</f>
        <v>0</v>
      </c>
      <c r="E42" s="178">
        <f>+C42+D42</f>
        <v>0</v>
      </c>
      <c r="F42" s="178">
        <f>+F43+F48</f>
        <v>0</v>
      </c>
      <c r="G42" s="196">
        <f t="shared" si="17"/>
        <v>0</v>
      </c>
      <c r="H42" s="195">
        <f>+H43+H48</f>
        <v>776001784.85000002</v>
      </c>
      <c r="I42" s="178">
        <f>+I43+I48</f>
        <v>329704661.79999995</v>
      </c>
      <c r="J42" s="178">
        <f t="shared" si="3"/>
        <v>1105706446.6500001</v>
      </c>
      <c r="K42" s="178">
        <f>+K43+K48</f>
        <v>5904943468.3500004</v>
      </c>
      <c r="L42" s="196">
        <f t="shared" si="5"/>
        <v>7010649915</v>
      </c>
      <c r="M42" s="186">
        <f t="shared" si="4"/>
        <v>7010649915</v>
      </c>
    </row>
    <row r="43" spans="1:13" x14ac:dyDescent="0.25">
      <c r="A43" s="145" t="s">
        <v>7356</v>
      </c>
      <c r="B43" s="211" t="s">
        <v>7329</v>
      </c>
      <c r="C43" s="201">
        <f>+SUM(C44:C47)</f>
        <v>0</v>
      </c>
      <c r="D43" s="182">
        <f>+SUM(D44:D47)</f>
        <v>0</v>
      </c>
      <c r="E43" s="182">
        <f>+C43+D43</f>
        <v>0</v>
      </c>
      <c r="F43" s="182">
        <f>+SUM(F44:F47)</f>
        <v>0</v>
      </c>
      <c r="G43" s="202">
        <f t="shared" si="17"/>
        <v>0</v>
      </c>
      <c r="H43" s="201">
        <f>+SUM(H44:H47)</f>
        <v>741720662.85000002</v>
      </c>
      <c r="I43" s="182">
        <f>+SUM(I44:I47)</f>
        <v>136899198.09999999</v>
      </c>
      <c r="J43" s="182">
        <f t="shared" si="3"/>
        <v>878619860.95000005</v>
      </c>
      <c r="K43" s="182">
        <f>+SUM(K44:K47)</f>
        <v>4032030054.0500002</v>
      </c>
      <c r="L43" s="202">
        <f t="shared" si="5"/>
        <v>4910649915</v>
      </c>
      <c r="M43" s="188">
        <f t="shared" si="4"/>
        <v>4910649915</v>
      </c>
    </row>
    <row r="44" spans="1:13" ht="25.5" x14ac:dyDescent="0.25">
      <c r="A44" s="163" t="s">
        <v>7393</v>
      </c>
      <c r="B44" s="209" t="s">
        <v>333</v>
      </c>
      <c r="C44" s="197">
        <v>0</v>
      </c>
      <c r="D44" s="179">
        <v>0</v>
      </c>
      <c r="E44" s="179">
        <f t="shared" si="2"/>
        <v>0</v>
      </c>
      <c r="F44" s="179">
        <v>0</v>
      </c>
      <c r="G44" s="198">
        <f t="shared" si="6"/>
        <v>0</v>
      </c>
      <c r="H44" s="197">
        <v>0</v>
      </c>
      <c r="I44" s="179">
        <v>0</v>
      </c>
      <c r="J44" s="179">
        <f t="shared" si="3"/>
        <v>0</v>
      </c>
      <c r="K44" s="179">
        <v>1701744</v>
      </c>
      <c r="L44" s="198">
        <f t="shared" si="5"/>
        <v>1701744</v>
      </c>
      <c r="M44" s="187">
        <f t="shared" si="4"/>
        <v>1701744</v>
      </c>
    </row>
    <row r="45" spans="1:13" ht="38.25" x14ac:dyDescent="0.25">
      <c r="A45" s="163" t="s">
        <v>7357</v>
      </c>
      <c r="B45" s="209" t="s">
        <v>384</v>
      </c>
      <c r="C45" s="197">
        <v>0</v>
      </c>
      <c r="D45" s="179">
        <v>0</v>
      </c>
      <c r="E45" s="179">
        <f t="shared" ref="E45" si="19">+C45+D45</f>
        <v>0</v>
      </c>
      <c r="F45" s="179">
        <v>0</v>
      </c>
      <c r="G45" s="198">
        <f t="shared" ref="G45" si="20">+E45+F45</f>
        <v>0</v>
      </c>
      <c r="H45" s="197">
        <v>207077169.68000001</v>
      </c>
      <c r="I45" s="179">
        <v>33031128.300000001</v>
      </c>
      <c r="J45" s="179">
        <f t="shared" ref="J45" si="21">+H45+I45</f>
        <v>240108297.98000002</v>
      </c>
      <c r="K45" s="179">
        <v>1217535865</v>
      </c>
      <c r="L45" s="198">
        <f t="shared" ref="L45" si="22">+J45+K45</f>
        <v>1457644162.98</v>
      </c>
      <c r="M45" s="187">
        <f t="shared" ref="M45" si="23">+L45+G45</f>
        <v>1457644162.98</v>
      </c>
    </row>
    <row r="46" spans="1:13" ht="38.25" x14ac:dyDescent="0.25">
      <c r="A46" s="163" t="s">
        <v>7358</v>
      </c>
      <c r="B46" s="209" t="s">
        <v>459</v>
      </c>
      <c r="C46" s="197">
        <v>0</v>
      </c>
      <c r="D46" s="179">
        <v>0</v>
      </c>
      <c r="E46" s="179">
        <f t="shared" si="2"/>
        <v>0</v>
      </c>
      <c r="F46" s="179">
        <v>0</v>
      </c>
      <c r="G46" s="198">
        <f t="shared" si="6"/>
        <v>0</v>
      </c>
      <c r="H46" s="197">
        <v>533592054.17000002</v>
      </c>
      <c r="I46" s="179">
        <v>103868069.8</v>
      </c>
      <c r="J46" s="179">
        <f t="shared" si="3"/>
        <v>637460123.97000003</v>
      </c>
      <c r="K46" s="179">
        <v>2754747601.0500002</v>
      </c>
      <c r="L46" s="198">
        <f t="shared" si="5"/>
        <v>3392207725.0200005</v>
      </c>
      <c r="M46" s="187">
        <f t="shared" si="4"/>
        <v>3392207725.0200005</v>
      </c>
    </row>
    <row r="47" spans="1:13" ht="25.5" x14ac:dyDescent="0.25">
      <c r="A47" s="163" t="s">
        <v>7359</v>
      </c>
      <c r="B47" s="209" t="s">
        <v>588</v>
      </c>
      <c r="C47" s="197">
        <v>0</v>
      </c>
      <c r="D47" s="179">
        <v>0</v>
      </c>
      <c r="E47" s="179">
        <f t="shared" si="2"/>
        <v>0</v>
      </c>
      <c r="F47" s="179">
        <v>0</v>
      </c>
      <c r="G47" s="198">
        <f t="shared" si="6"/>
        <v>0</v>
      </c>
      <c r="H47" s="197">
        <v>1051439</v>
      </c>
      <c r="I47" s="179">
        <v>0</v>
      </c>
      <c r="J47" s="179">
        <f t="shared" si="3"/>
        <v>1051439</v>
      </c>
      <c r="K47" s="179">
        <v>58044844</v>
      </c>
      <c r="L47" s="198">
        <f t="shared" si="5"/>
        <v>59096283</v>
      </c>
      <c r="M47" s="187">
        <f t="shared" si="4"/>
        <v>59096283</v>
      </c>
    </row>
    <row r="48" spans="1:13" x14ac:dyDescent="0.25">
      <c r="A48" s="145" t="s">
        <v>7360</v>
      </c>
      <c r="B48" s="211" t="s">
        <v>7334</v>
      </c>
      <c r="C48" s="201">
        <f>SUM(C49:C54)</f>
        <v>0</v>
      </c>
      <c r="D48" s="182">
        <f>SUM(D49:D54)</f>
        <v>0</v>
      </c>
      <c r="E48" s="182">
        <f>+C48+D48</f>
        <v>0</v>
      </c>
      <c r="F48" s="182">
        <f>SUM(F49:F54)</f>
        <v>0</v>
      </c>
      <c r="G48" s="202">
        <f t="shared" ref="G48:G54" si="24">+E48+F48</f>
        <v>0</v>
      </c>
      <c r="H48" s="201">
        <f>SUM(H49:H54)</f>
        <v>34281122</v>
      </c>
      <c r="I48" s="182">
        <f>SUM(I49:I54)</f>
        <v>192805463.69999999</v>
      </c>
      <c r="J48" s="182">
        <f t="shared" si="3"/>
        <v>227086585.69999999</v>
      </c>
      <c r="K48" s="182">
        <f>SUM(K49:K54)</f>
        <v>1872913414.3</v>
      </c>
      <c r="L48" s="202">
        <f t="shared" si="5"/>
        <v>2100000000</v>
      </c>
      <c r="M48" s="188">
        <f t="shared" si="4"/>
        <v>2100000000</v>
      </c>
    </row>
    <row r="49" spans="1:13" x14ac:dyDescent="0.25">
      <c r="A49" s="163" t="s">
        <v>7394</v>
      </c>
      <c r="B49" s="209" t="s">
        <v>650</v>
      </c>
      <c r="C49" s="197">
        <v>0</v>
      </c>
      <c r="D49" s="179">
        <v>0</v>
      </c>
      <c r="E49" s="179">
        <f t="shared" si="2"/>
        <v>0</v>
      </c>
      <c r="F49" s="179">
        <v>0</v>
      </c>
      <c r="G49" s="198">
        <f t="shared" si="24"/>
        <v>0</v>
      </c>
      <c r="H49" s="197">
        <v>0</v>
      </c>
      <c r="I49" s="179">
        <v>0</v>
      </c>
      <c r="J49" s="179">
        <f t="shared" si="3"/>
        <v>0</v>
      </c>
      <c r="K49" s="179">
        <v>0</v>
      </c>
      <c r="L49" s="198">
        <f t="shared" si="5"/>
        <v>0</v>
      </c>
      <c r="M49" s="187">
        <f t="shared" si="4"/>
        <v>0</v>
      </c>
    </row>
    <row r="50" spans="1:13" ht="63.75" x14ac:dyDescent="0.25">
      <c r="A50" s="163" t="s">
        <v>7361</v>
      </c>
      <c r="B50" s="209" t="s">
        <v>1242</v>
      </c>
      <c r="C50" s="197">
        <v>0</v>
      </c>
      <c r="D50" s="179">
        <v>0</v>
      </c>
      <c r="E50" s="179">
        <f t="shared" ref="E50" si="25">+C50+D50</f>
        <v>0</v>
      </c>
      <c r="F50" s="179">
        <v>0</v>
      </c>
      <c r="G50" s="198">
        <f t="shared" si="24"/>
        <v>0</v>
      </c>
      <c r="H50" s="197">
        <v>20311680</v>
      </c>
      <c r="I50" s="179">
        <v>4056160</v>
      </c>
      <c r="J50" s="179">
        <f t="shared" ref="J50" si="26">+H50+I50</f>
        <v>24367840</v>
      </c>
      <c r="K50" s="179">
        <v>322066560</v>
      </c>
      <c r="L50" s="198">
        <f t="shared" ref="L50" si="27">+J50+K50</f>
        <v>346434400</v>
      </c>
      <c r="M50" s="187">
        <f t="shared" ref="M50" si="28">+L50+G50</f>
        <v>346434400</v>
      </c>
    </row>
    <row r="51" spans="1:13" ht="38.25" x14ac:dyDescent="0.25">
      <c r="A51" s="163" t="s">
        <v>7362</v>
      </c>
      <c r="B51" s="209" t="s">
        <v>722</v>
      </c>
      <c r="C51" s="197">
        <v>0</v>
      </c>
      <c r="D51" s="179">
        <v>0</v>
      </c>
      <c r="E51" s="179">
        <f t="shared" si="2"/>
        <v>0</v>
      </c>
      <c r="F51" s="179">
        <v>0</v>
      </c>
      <c r="G51" s="198">
        <f t="shared" si="24"/>
        <v>0</v>
      </c>
      <c r="H51" s="197">
        <v>0</v>
      </c>
      <c r="I51" s="179">
        <v>96679825.700000003</v>
      </c>
      <c r="J51" s="179">
        <f t="shared" si="3"/>
        <v>96679825.700000003</v>
      </c>
      <c r="K51" s="179">
        <v>800000000</v>
      </c>
      <c r="L51" s="198">
        <f t="shared" si="5"/>
        <v>896679825.70000005</v>
      </c>
      <c r="M51" s="187">
        <f t="shared" si="4"/>
        <v>896679825.70000005</v>
      </c>
    </row>
    <row r="52" spans="1:13" ht="25.5" x14ac:dyDescent="0.25">
      <c r="A52" s="163" t="s">
        <v>7363</v>
      </c>
      <c r="B52" s="209" t="s">
        <v>755</v>
      </c>
      <c r="C52" s="197">
        <v>0</v>
      </c>
      <c r="D52" s="179">
        <v>0</v>
      </c>
      <c r="E52" s="179">
        <f t="shared" si="2"/>
        <v>0</v>
      </c>
      <c r="F52" s="179">
        <v>0</v>
      </c>
      <c r="G52" s="198">
        <f t="shared" si="24"/>
        <v>0</v>
      </c>
      <c r="H52" s="197">
        <v>13969442</v>
      </c>
      <c r="I52" s="179">
        <v>92069478</v>
      </c>
      <c r="J52" s="179">
        <f t="shared" si="3"/>
        <v>106038920</v>
      </c>
      <c r="K52" s="179">
        <v>711818955.29999995</v>
      </c>
      <c r="L52" s="198">
        <f t="shared" si="5"/>
        <v>817857875.29999995</v>
      </c>
      <c r="M52" s="187">
        <f t="shared" si="4"/>
        <v>817857875.29999995</v>
      </c>
    </row>
    <row r="53" spans="1:13" ht="25.5" x14ac:dyDescent="0.25">
      <c r="A53" s="163" t="s">
        <v>7364</v>
      </c>
      <c r="B53" s="209" t="s">
        <v>863</v>
      </c>
      <c r="C53" s="197">
        <v>0</v>
      </c>
      <c r="D53" s="179">
        <v>0</v>
      </c>
      <c r="E53" s="179">
        <f t="shared" ref="E53" si="29">+C53+D53</f>
        <v>0</v>
      </c>
      <c r="F53" s="179">
        <v>0</v>
      </c>
      <c r="G53" s="198">
        <f t="shared" si="24"/>
        <v>0</v>
      </c>
      <c r="H53" s="197">
        <v>0</v>
      </c>
      <c r="I53" s="179">
        <v>0</v>
      </c>
      <c r="J53" s="179">
        <f t="shared" ref="J53" si="30">+H53+I53</f>
        <v>0</v>
      </c>
      <c r="K53" s="179">
        <v>39027899</v>
      </c>
      <c r="L53" s="198">
        <f t="shared" ref="L53" si="31">+J53+K53</f>
        <v>39027899</v>
      </c>
      <c r="M53" s="187">
        <f t="shared" ref="M53" si="32">+L53+G53</f>
        <v>39027899</v>
      </c>
    </row>
    <row r="54" spans="1:13" ht="25.5" x14ac:dyDescent="0.25">
      <c r="A54" s="163" t="s">
        <v>7395</v>
      </c>
      <c r="B54" s="209" t="s">
        <v>914</v>
      </c>
      <c r="C54" s="197">
        <v>0</v>
      </c>
      <c r="D54" s="179">
        <v>0</v>
      </c>
      <c r="E54" s="179">
        <f t="shared" si="2"/>
        <v>0</v>
      </c>
      <c r="F54" s="179">
        <v>0</v>
      </c>
      <c r="G54" s="198">
        <f t="shared" si="24"/>
        <v>0</v>
      </c>
      <c r="H54" s="197">
        <v>0</v>
      </c>
      <c r="I54" s="179">
        <v>0</v>
      </c>
      <c r="J54" s="179">
        <f t="shared" si="3"/>
        <v>0</v>
      </c>
      <c r="K54" s="179">
        <v>0</v>
      </c>
      <c r="L54" s="198">
        <f t="shared" si="5"/>
        <v>0</v>
      </c>
      <c r="M54" s="187">
        <f t="shared" si="4"/>
        <v>0</v>
      </c>
    </row>
    <row r="55" spans="1:13" x14ac:dyDescent="0.25">
      <c r="A55" s="146" t="s">
        <v>7337</v>
      </c>
      <c r="B55" s="206" t="s">
        <v>1396</v>
      </c>
      <c r="C55" s="191">
        <f>+C56+C66</f>
        <v>913723576.65999997</v>
      </c>
      <c r="D55" s="176">
        <f>+D56+D66</f>
        <v>622356034.03999996</v>
      </c>
      <c r="E55" s="176">
        <f t="shared" si="2"/>
        <v>1536079610.6999998</v>
      </c>
      <c r="F55" s="176">
        <f>+F56+F66</f>
        <v>21329075871</v>
      </c>
      <c r="G55" s="192">
        <f t="shared" si="6"/>
        <v>22865155481.700001</v>
      </c>
      <c r="H55" s="191">
        <f>+H56+H66</f>
        <v>414531232.19999993</v>
      </c>
      <c r="I55" s="176">
        <f>+I56+I66</f>
        <v>189786197.34</v>
      </c>
      <c r="J55" s="176">
        <f t="shared" si="3"/>
        <v>604317429.53999996</v>
      </c>
      <c r="K55" s="176">
        <f>+K56+K66</f>
        <v>8410646859.7600002</v>
      </c>
      <c r="L55" s="192">
        <f t="shared" si="5"/>
        <v>9014964289.2999992</v>
      </c>
      <c r="M55" s="184">
        <f t="shared" si="4"/>
        <v>31880119771</v>
      </c>
    </row>
    <row r="56" spans="1:13" ht="25.5" x14ac:dyDescent="0.25">
      <c r="A56" s="147" t="s">
        <v>7365</v>
      </c>
      <c r="B56" s="207" t="s">
        <v>1399</v>
      </c>
      <c r="C56" s="199">
        <f>+C57</f>
        <v>913723576.65999997</v>
      </c>
      <c r="D56" s="180">
        <f>+D57</f>
        <v>622356034.03999996</v>
      </c>
      <c r="E56" s="180">
        <f>+C56+D56</f>
        <v>1536079610.6999998</v>
      </c>
      <c r="F56" s="177">
        <f>+F57</f>
        <v>21129075871</v>
      </c>
      <c r="G56" s="194">
        <f>+E56+F56</f>
        <v>22665155481.700001</v>
      </c>
      <c r="H56" s="199">
        <f>+H57</f>
        <v>414531232.19999993</v>
      </c>
      <c r="I56" s="180">
        <f>+I57</f>
        <v>189786197.34</v>
      </c>
      <c r="J56" s="177">
        <f t="shared" si="3"/>
        <v>604317429.53999996</v>
      </c>
      <c r="K56" s="177">
        <f>+K57</f>
        <v>8410646859.7600002</v>
      </c>
      <c r="L56" s="194">
        <f t="shared" si="5"/>
        <v>9014964289.2999992</v>
      </c>
      <c r="M56" s="185">
        <f t="shared" si="4"/>
        <v>31680119771</v>
      </c>
    </row>
    <row r="57" spans="1:13" ht="25.5" x14ac:dyDescent="0.25">
      <c r="A57" s="148" t="s">
        <v>7366</v>
      </c>
      <c r="B57" s="208" t="s">
        <v>7338</v>
      </c>
      <c r="C57" s="200">
        <f>SUM(C58:C65)</f>
        <v>913723576.65999997</v>
      </c>
      <c r="D57" s="181">
        <f>SUM(D58:D65)</f>
        <v>622356034.03999996</v>
      </c>
      <c r="E57" s="181">
        <f t="shared" si="2"/>
        <v>1536079610.6999998</v>
      </c>
      <c r="F57" s="181">
        <f>SUM(F58:F65)</f>
        <v>21129075871</v>
      </c>
      <c r="G57" s="196">
        <f>+E57+F57</f>
        <v>22665155481.700001</v>
      </c>
      <c r="H57" s="200">
        <f>SUM(H58:H65)</f>
        <v>414531232.19999993</v>
      </c>
      <c r="I57" s="181">
        <f>SUM(I58:I65)</f>
        <v>189786197.34</v>
      </c>
      <c r="J57" s="178">
        <f t="shared" si="3"/>
        <v>604317429.53999996</v>
      </c>
      <c r="K57" s="181">
        <f>SUM(K58:K65)</f>
        <v>8410646859.7600002</v>
      </c>
      <c r="L57" s="196">
        <f t="shared" si="5"/>
        <v>9014964289.2999992</v>
      </c>
      <c r="M57" s="186">
        <f t="shared" si="4"/>
        <v>31680119771</v>
      </c>
    </row>
    <row r="58" spans="1:13" ht="51" x14ac:dyDescent="0.25">
      <c r="A58" s="162" t="s">
        <v>7371</v>
      </c>
      <c r="B58" s="212" t="s">
        <v>1402</v>
      </c>
      <c r="C58" s="197">
        <v>269530684</v>
      </c>
      <c r="D58" s="179">
        <v>7765915.5899999999</v>
      </c>
      <c r="E58" s="179">
        <f t="shared" si="2"/>
        <v>277296599.58999997</v>
      </c>
      <c r="F58" s="179">
        <v>0</v>
      </c>
      <c r="G58" s="198">
        <f t="shared" si="6"/>
        <v>277296599.58999997</v>
      </c>
      <c r="H58" s="197">
        <v>20813678.16</v>
      </c>
      <c r="I58" s="179">
        <v>73489858.340000004</v>
      </c>
      <c r="J58" s="179">
        <f t="shared" si="3"/>
        <v>94303536.5</v>
      </c>
      <c r="K58" s="179">
        <v>0</v>
      </c>
      <c r="L58" s="198">
        <f t="shared" si="5"/>
        <v>94303536.5</v>
      </c>
      <c r="M58" s="187">
        <f t="shared" si="4"/>
        <v>371600136.08999997</v>
      </c>
    </row>
    <row r="59" spans="1:13" ht="51" x14ac:dyDescent="0.25">
      <c r="A59" s="162" t="s">
        <v>7396</v>
      </c>
      <c r="B59" s="213" t="s">
        <v>7397</v>
      </c>
      <c r="C59" s="197">
        <v>534129473.65999997</v>
      </c>
      <c r="D59" s="179">
        <v>579976104.89999998</v>
      </c>
      <c r="E59" s="179">
        <f t="shared" si="2"/>
        <v>1114105578.5599999</v>
      </c>
      <c r="F59" s="179">
        <v>10631679061</v>
      </c>
      <c r="G59" s="198">
        <f t="shared" si="6"/>
        <v>11745784639.559999</v>
      </c>
      <c r="H59" s="197">
        <v>221496091.77999997</v>
      </c>
      <c r="I59" s="179">
        <v>108371672</v>
      </c>
      <c r="J59" s="179">
        <f t="shared" si="3"/>
        <v>329867763.77999997</v>
      </c>
      <c r="K59" s="179">
        <v>4044238445.7600002</v>
      </c>
      <c r="L59" s="198">
        <f t="shared" si="5"/>
        <v>4374106209.54</v>
      </c>
      <c r="M59" s="187">
        <f t="shared" si="4"/>
        <v>16119890849.099998</v>
      </c>
    </row>
    <row r="60" spans="1:13" ht="38.25" x14ac:dyDescent="0.25">
      <c r="A60" s="162" t="s">
        <v>7398</v>
      </c>
      <c r="B60" s="213" t="s">
        <v>7399</v>
      </c>
      <c r="C60" s="197">
        <v>23475605.600000001</v>
      </c>
      <c r="D60" s="179">
        <v>6170810</v>
      </c>
      <c r="E60" s="179">
        <f t="shared" si="2"/>
        <v>29646415.600000001</v>
      </c>
      <c r="F60" s="179">
        <v>722697370</v>
      </c>
      <c r="G60" s="198">
        <f t="shared" si="6"/>
        <v>752343785.60000002</v>
      </c>
      <c r="H60" s="197">
        <v>154721462.25999999</v>
      </c>
      <c r="I60" s="179">
        <v>0</v>
      </c>
      <c r="J60" s="179">
        <f t="shared" si="3"/>
        <v>154721462.25999999</v>
      </c>
      <c r="K60" s="179">
        <v>2394272378</v>
      </c>
      <c r="L60" s="198">
        <f t="shared" si="5"/>
        <v>2548993840.2600002</v>
      </c>
      <c r="M60" s="187">
        <f t="shared" si="4"/>
        <v>3301337625.8600001</v>
      </c>
    </row>
    <row r="61" spans="1:13" ht="102" x14ac:dyDescent="0.25">
      <c r="A61" s="162" t="s">
        <v>7400</v>
      </c>
      <c r="B61" s="213" t="s">
        <v>7401</v>
      </c>
      <c r="C61" s="197">
        <v>32905280.399999999</v>
      </c>
      <c r="D61" s="179">
        <v>1661955</v>
      </c>
      <c r="E61" s="179">
        <f t="shared" ref="E61:E62" si="33">+C61+D61</f>
        <v>34567235.399999999</v>
      </c>
      <c r="F61" s="179">
        <v>1134629503</v>
      </c>
      <c r="G61" s="198">
        <f t="shared" ref="G61:G62" si="34">+E61+F61</f>
        <v>1169196738.4000001</v>
      </c>
      <c r="H61" s="197">
        <v>17500000</v>
      </c>
      <c r="I61" s="179">
        <v>7924667</v>
      </c>
      <c r="J61" s="179">
        <f t="shared" ref="J61:J62" si="35">+H61+I61</f>
        <v>25424667</v>
      </c>
      <c r="K61" s="179">
        <v>1972136036</v>
      </c>
      <c r="L61" s="198">
        <f t="shared" ref="L61:L62" si="36">+J61+K61</f>
        <v>1997560703</v>
      </c>
      <c r="M61" s="187">
        <f t="shared" ref="M61:M62" si="37">+L61+G61</f>
        <v>3166757441.4000001</v>
      </c>
    </row>
    <row r="62" spans="1:13" ht="38.25" x14ac:dyDescent="0.25">
      <c r="A62" s="162" t="s">
        <v>7402</v>
      </c>
      <c r="B62" s="213" t="s">
        <v>7403</v>
      </c>
      <c r="C62" s="197">
        <v>50782533</v>
      </c>
      <c r="D62" s="179">
        <v>25977000</v>
      </c>
      <c r="E62" s="179">
        <f t="shared" si="33"/>
        <v>76759533</v>
      </c>
      <c r="F62" s="179">
        <v>342341319</v>
      </c>
      <c r="G62" s="198">
        <f t="shared" si="34"/>
        <v>419100852</v>
      </c>
      <c r="H62" s="197">
        <v>0</v>
      </c>
      <c r="I62" s="179">
        <v>0</v>
      </c>
      <c r="J62" s="179">
        <f t="shared" si="35"/>
        <v>0</v>
      </c>
      <c r="K62" s="179">
        <v>0</v>
      </c>
      <c r="L62" s="198">
        <f t="shared" si="36"/>
        <v>0</v>
      </c>
      <c r="M62" s="187">
        <f t="shared" si="37"/>
        <v>419100852</v>
      </c>
    </row>
    <row r="63" spans="1:13" ht="38.25" x14ac:dyDescent="0.25">
      <c r="A63" s="162" t="s">
        <v>7404</v>
      </c>
      <c r="B63" s="213" t="s">
        <v>7405</v>
      </c>
      <c r="C63" s="197">
        <v>2900000</v>
      </c>
      <c r="D63" s="179">
        <v>804153</v>
      </c>
      <c r="E63" s="179">
        <f t="shared" si="2"/>
        <v>3704153</v>
      </c>
      <c r="F63" s="179">
        <v>832122830</v>
      </c>
      <c r="G63" s="198">
        <f t="shared" si="6"/>
        <v>835826983</v>
      </c>
      <c r="H63" s="197">
        <v>0</v>
      </c>
      <c r="I63" s="179">
        <v>0</v>
      </c>
      <c r="J63" s="179">
        <f t="shared" si="3"/>
        <v>0</v>
      </c>
      <c r="K63" s="179">
        <v>0</v>
      </c>
      <c r="L63" s="198">
        <f t="shared" si="5"/>
        <v>0</v>
      </c>
      <c r="M63" s="187">
        <f t="shared" si="4"/>
        <v>835826983</v>
      </c>
    </row>
    <row r="64" spans="1:13" ht="38.25" x14ac:dyDescent="0.25">
      <c r="A64" s="162" t="s">
        <v>7406</v>
      </c>
      <c r="B64" s="213" t="s">
        <v>7407</v>
      </c>
      <c r="C64" s="197">
        <v>0</v>
      </c>
      <c r="D64" s="179">
        <v>95.55</v>
      </c>
      <c r="E64" s="179">
        <f t="shared" ref="E64" si="38">+C64+D64</f>
        <v>95.55</v>
      </c>
      <c r="F64" s="179">
        <v>2201345362</v>
      </c>
      <c r="G64" s="198">
        <f t="shared" ref="G64" si="39">+E64+F64</f>
        <v>2201345457.5500002</v>
      </c>
      <c r="H64" s="197">
        <v>0</v>
      </c>
      <c r="I64" s="179">
        <v>0</v>
      </c>
      <c r="J64" s="179">
        <f t="shared" ref="J64" si="40">+H64+I64</f>
        <v>0</v>
      </c>
      <c r="K64" s="179">
        <v>0</v>
      </c>
      <c r="L64" s="198">
        <f t="shared" ref="L64" si="41">+J64+K64</f>
        <v>0</v>
      </c>
      <c r="M64" s="187">
        <f t="shared" ref="M64" si="42">+L64+G64</f>
        <v>2201345457.5500002</v>
      </c>
    </row>
    <row r="65" spans="1:13" ht="51" x14ac:dyDescent="0.25">
      <c r="A65" s="162" t="s">
        <v>7426</v>
      </c>
      <c r="B65" s="213" t="s">
        <v>7427</v>
      </c>
      <c r="C65" s="197">
        <v>0</v>
      </c>
      <c r="D65" s="179">
        <v>0</v>
      </c>
      <c r="E65" s="179">
        <f t="shared" si="2"/>
        <v>0</v>
      </c>
      <c r="F65" s="179">
        <v>5264260426</v>
      </c>
      <c r="G65" s="198">
        <f t="shared" si="6"/>
        <v>5264260426</v>
      </c>
      <c r="H65" s="197">
        <v>0</v>
      </c>
      <c r="I65" s="179">
        <v>0</v>
      </c>
      <c r="J65" s="179">
        <f t="shared" si="3"/>
        <v>0</v>
      </c>
      <c r="K65" s="179">
        <v>0</v>
      </c>
      <c r="L65" s="198">
        <f t="shared" si="5"/>
        <v>0</v>
      </c>
      <c r="M65" s="187">
        <f t="shared" si="4"/>
        <v>5264260426</v>
      </c>
    </row>
    <row r="66" spans="1:13" ht="38.25" x14ac:dyDescent="0.25">
      <c r="A66" s="147" t="s">
        <v>7367</v>
      </c>
      <c r="B66" s="214" t="s">
        <v>1507</v>
      </c>
      <c r="C66" s="199">
        <f>+C67</f>
        <v>0</v>
      </c>
      <c r="D66" s="180">
        <f>+D67</f>
        <v>0</v>
      </c>
      <c r="E66" s="180">
        <f>+C66+D66</f>
        <v>0</v>
      </c>
      <c r="F66" s="180">
        <f>+F67</f>
        <v>200000000</v>
      </c>
      <c r="G66" s="194">
        <f>+F66+E66</f>
        <v>200000000</v>
      </c>
      <c r="H66" s="199">
        <f>+H67</f>
        <v>0</v>
      </c>
      <c r="I66" s="180">
        <f>+I67</f>
        <v>0</v>
      </c>
      <c r="J66" s="177">
        <f t="shared" si="3"/>
        <v>0</v>
      </c>
      <c r="K66" s="180">
        <f>+K67</f>
        <v>0</v>
      </c>
      <c r="L66" s="194">
        <f t="shared" si="5"/>
        <v>0</v>
      </c>
      <c r="M66" s="185">
        <f t="shared" si="4"/>
        <v>200000000</v>
      </c>
    </row>
    <row r="67" spans="1:13" ht="38.25" x14ac:dyDescent="0.25">
      <c r="A67" s="148" t="s">
        <v>7368</v>
      </c>
      <c r="B67" s="215" t="s">
        <v>1507</v>
      </c>
      <c r="C67" s="200">
        <f>+SUM(C68:C68)</f>
        <v>0</v>
      </c>
      <c r="D67" s="181">
        <f>+SUM(D68:D68)</f>
        <v>0</v>
      </c>
      <c r="E67" s="181">
        <f>+C67+D67</f>
        <v>0</v>
      </c>
      <c r="F67" s="181">
        <f>+SUM(F68:F68)</f>
        <v>200000000</v>
      </c>
      <c r="G67" s="196">
        <f>+E67+F67</f>
        <v>200000000</v>
      </c>
      <c r="H67" s="200">
        <f>+SUM(H68:H68)</f>
        <v>0</v>
      </c>
      <c r="I67" s="181">
        <f>+SUM(I68:I68)</f>
        <v>0</v>
      </c>
      <c r="J67" s="178">
        <f t="shared" si="3"/>
        <v>0</v>
      </c>
      <c r="K67" s="181">
        <f>+SUM(K68:K68)</f>
        <v>0</v>
      </c>
      <c r="L67" s="196">
        <f t="shared" si="5"/>
        <v>0</v>
      </c>
      <c r="M67" s="186">
        <f t="shared" si="4"/>
        <v>200000000</v>
      </c>
    </row>
    <row r="68" spans="1:13" ht="63.75" x14ac:dyDescent="0.25">
      <c r="A68" s="162" t="s">
        <v>7372</v>
      </c>
      <c r="B68" s="213" t="s">
        <v>7373</v>
      </c>
      <c r="C68" s="197">
        <v>0</v>
      </c>
      <c r="D68" s="179">
        <v>0</v>
      </c>
      <c r="E68" s="179">
        <f t="shared" si="2"/>
        <v>0</v>
      </c>
      <c r="F68" s="179">
        <v>200000000</v>
      </c>
      <c r="G68" s="198">
        <f>+E68+F68</f>
        <v>200000000</v>
      </c>
      <c r="H68" s="197">
        <v>0</v>
      </c>
      <c r="I68" s="179">
        <v>0</v>
      </c>
      <c r="J68" s="179">
        <f t="shared" si="3"/>
        <v>0</v>
      </c>
      <c r="K68" s="179">
        <v>0</v>
      </c>
      <c r="L68" s="198">
        <f t="shared" si="5"/>
        <v>0</v>
      </c>
      <c r="M68" s="187">
        <f t="shared" si="4"/>
        <v>200000000</v>
      </c>
    </row>
    <row r="69" spans="1:13" x14ac:dyDescent="0.25">
      <c r="A69" s="142"/>
      <c r="B69" s="206" t="s">
        <v>1560</v>
      </c>
      <c r="C69" s="191">
        <f t="shared" ref="C69:L69" si="43">+C10+C40+C55</f>
        <v>1203096966.51</v>
      </c>
      <c r="D69" s="176">
        <f t="shared" si="43"/>
        <v>659188291.93999994</v>
      </c>
      <c r="E69" s="176">
        <f t="shared" si="43"/>
        <v>1862285258.4499998</v>
      </c>
      <c r="F69" s="176">
        <f t="shared" si="43"/>
        <v>42348000000</v>
      </c>
      <c r="G69" s="192">
        <f t="shared" si="43"/>
        <v>44210285258.449997</v>
      </c>
      <c r="H69" s="191">
        <f t="shared" si="43"/>
        <v>1191725964.05</v>
      </c>
      <c r="I69" s="176">
        <f t="shared" si="43"/>
        <v>519490859.13999999</v>
      </c>
      <c r="J69" s="176">
        <f t="shared" si="43"/>
        <v>1711216823.1900001</v>
      </c>
      <c r="K69" s="176">
        <f t="shared" si="43"/>
        <v>16275658360.360001</v>
      </c>
      <c r="L69" s="192">
        <f t="shared" si="43"/>
        <v>17986875183.549999</v>
      </c>
      <c r="M69" s="184">
        <f t="shared" si="4"/>
        <v>62197160442</v>
      </c>
    </row>
    <row r="70" spans="1:13" x14ac:dyDescent="0.25">
      <c r="A70" s="142" t="s">
        <v>7380</v>
      </c>
      <c r="B70" s="206" t="s">
        <v>1562</v>
      </c>
      <c r="C70" s="191">
        <v>0</v>
      </c>
      <c r="D70" s="176">
        <v>0</v>
      </c>
      <c r="E70" s="176">
        <f t="shared" si="2"/>
        <v>0</v>
      </c>
      <c r="F70" s="176">
        <v>0</v>
      </c>
      <c r="G70" s="192">
        <f t="shared" si="6"/>
        <v>0</v>
      </c>
      <c r="H70" s="191">
        <v>0</v>
      </c>
      <c r="I70" s="176">
        <v>0</v>
      </c>
      <c r="J70" s="176">
        <f>+H70+I70</f>
        <v>0</v>
      </c>
      <c r="K70" s="176">
        <v>183162882</v>
      </c>
      <c r="L70" s="192">
        <f>+J70+K70</f>
        <v>183162882</v>
      </c>
      <c r="M70" s="184">
        <f t="shared" si="4"/>
        <v>183162882</v>
      </c>
    </row>
    <row r="71" spans="1:13" ht="13.5" thickBot="1" x14ac:dyDescent="0.3">
      <c r="A71" s="142"/>
      <c r="B71" s="206" t="s">
        <v>7339</v>
      </c>
      <c r="C71" s="203">
        <f t="shared" ref="C71:L71" si="44">+C69+C70</f>
        <v>1203096966.51</v>
      </c>
      <c r="D71" s="204">
        <f t="shared" si="44"/>
        <v>659188291.93999994</v>
      </c>
      <c r="E71" s="204">
        <f>+E69+E70</f>
        <v>1862285258.4499998</v>
      </c>
      <c r="F71" s="204">
        <f t="shared" si="44"/>
        <v>42348000000</v>
      </c>
      <c r="G71" s="205">
        <f t="shared" si="44"/>
        <v>44210285258.449997</v>
      </c>
      <c r="H71" s="203">
        <f t="shared" si="44"/>
        <v>1191725964.05</v>
      </c>
      <c r="I71" s="204">
        <f t="shared" si="44"/>
        <v>519490859.13999999</v>
      </c>
      <c r="J71" s="204">
        <f t="shared" si="44"/>
        <v>1711216823.1900001</v>
      </c>
      <c r="K71" s="204">
        <f t="shared" si="44"/>
        <v>16458821242.360001</v>
      </c>
      <c r="L71" s="205">
        <f t="shared" si="44"/>
        <v>18170038065.549999</v>
      </c>
      <c r="M71" s="184">
        <f t="shared" si="4"/>
        <v>62380323324</v>
      </c>
    </row>
    <row r="72" spans="1:13" x14ac:dyDescent="0.25">
      <c r="M72" s="140">
        <f>+M71-INGRESOS!C59</f>
        <v>0</v>
      </c>
    </row>
  </sheetData>
  <autoFilter ref="A7:A74" xr:uid="{00000000-0009-0000-0000-000001000000}"/>
  <mergeCells count="11">
    <mergeCell ref="J1:M1"/>
    <mergeCell ref="J2:M2"/>
    <mergeCell ref="J3:K4"/>
    <mergeCell ref="L3:M4"/>
    <mergeCell ref="A5:M5"/>
    <mergeCell ref="A7:A9"/>
    <mergeCell ref="B7:B9"/>
    <mergeCell ref="C7:L7"/>
    <mergeCell ref="M7:M9"/>
    <mergeCell ref="C8:G8"/>
    <mergeCell ref="H8:L8"/>
  </mergeCells>
  <pageMargins left="0.70866141732283472" right="0.70866141732283472" top="0.74803149606299213" bottom="0.74803149606299213" header="0.31496062992125984" footer="0.31496062992125984"/>
  <pageSetup scale="49" fitToHeight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35"/>
  <sheetViews>
    <sheetView topLeftCell="A260" workbookViewId="0">
      <selection activeCell="C268" sqref="C268"/>
    </sheetView>
  </sheetViews>
  <sheetFormatPr baseColWidth="10" defaultColWidth="11.42578125" defaultRowHeight="12.75" x14ac:dyDescent="0.2"/>
  <cols>
    <col min="1" max="1" width="36.140625" style="1" customWidth="1"/>
    <col min="2" max="2" width="25.5703125" style="1" customWidth="1"/>
    <col min="3" max="3" width="40.7109375" style="1" customWidth="1"/>
    <col min="4" max="5" width="23.5703125" style="4" bestFit="1" customWidth="1"/>
    <col min="6" max="6" width="24.140625" style="4" bestFit="1" customWidth="1"/>
    <col min="7" max="7" width="19.140625" style="4" customWidth="1"/>
    <col min="8" max="8" width="19.140625" style="6" customWidth="1"/>
    <col min="9" max="13" width="19.140625" style="4" customWidth="1"/>
    <col min="14" max="14" width="15" style="1" bestFit="1" customWidth="1"/>
    <col min="15" max="15" width="12.85546875" style="1" bestFit="1" customWidth="1"/>
    <col min="16" max="16384" width="11.42578125" style="1"/>
  </cols>
  <sheetData>
    <row r="1" spans="1:14" ht="14.25" thickBot="1" x14ac:dyDescent="0.3">
      <c r="A1" s="252" t="s">
        <v>0</v>
      </c>
      <c r="B1" s="252" t="s">
        <v>1</v>
      </c>
      <c r="C1" s="252" t="s">
        <v>3993</v>
      </c>
      <c r="D1" s="253" t="s">
        <v>1630</v>
      </c>
      <c r="E1" s="253"/>
      <c r="F1" s="253"/>
      <c r="G1" s="253"/>
      <c r="H1" s="253"/>
      <c r="I1" s="253"/>
      <c r="J1" s="253"/>
      <c r="K1" s="253"/>
      <c r="L1" s="253"/>
      <c r="M1" s="254" t="s">
        <v>1631</v>
      </c>
    </row>
    <row r="2" spans="1:14" ht="14.25" thickBot="1" x14ac:dyDescent="0.3">
      <c r="A2" s="252"/>
      <c r="B2" s="252"/>
      <c r="C2" s="252"/>
      <c r="D2" s="253" t="s">
        <v>1628</v>
      </c>
      <c r="E2" s="253"/>
      <c r="F2" s="253"/>
      <c r="G2" s="253"/>
      <c r="H2" s="253"/>
      <c r="I2" s="253"/>
      <c r="J2" s="253" t="s">
        <v>1629</v>
      </c>
      <c r="K2" s="253"/>
      <c r="L2" s="253"/>
      <c r="M2" s="255"/>
    </row>
    <row r="3" spans="1:14" ht="27.75" thickBot="1" x14ac:dyDescent="0.25">
      <c r="A3" s="252"/>
      <c r="B3" s="252"/>
      <c r="C3" s="252"/>
      <c r="D3" s="3" t="s">
        <v>1619</v>
      </c>
      <c r="E3" s="3" t="s">
        <v>1620</v>
      </c>
      <c r="F3" s="3" t="s">
        <v>1621</v>
      </c>
      <c r="G3" s="3" t="s">
        <v>1622</v>
      </c>
      <c r="H3" s="5" t="s">
        <v>1623</v>
      </c>
      <c r="I3" s="3" t="s">
        <v>1624</v>
      </c>
      <c r="J3" s="3" t="s">
        <v>1625</v>
      </c>
      <c r="K3" s="3" t="s">
        <v>1626</v>
      </c>
      <c r="L3" s="3" t="s">
        <v>1627</v>
      </c>
      <c r="M3" s="256"/>
    </row>
    <row r="4" spans="1:14" s="2" customFormat="1" ht="13.5" x14ac:dyDescent="0.25">
      <c r="A4" s="13" t="s">
        <v>2</v>
      </c>
      <c r="B4" s="14" t="s">
        <v>3</v>
      </c>
      <c r="C4" s="15" t="s">
        <v>4</v>
      </c>
      <c r="D4" s="40">
        <f>+D5+D71+D332+D344</f>
        <v>32152623.539999999</v>
      </c>
      <c r="E4" s="40">
        <f>+E5+E71+E332+E344</f>
        <v>0</v>
      </c>
      <c r="F4" s="8">
        <f>+D4+E4</f>
        <v>32152623.539999999</v>
      </c>
      <c r="G4" s="59">
        <f>+G5+G71+G332+G344</f>
        <v>10429425000</v>
      </c>
      <c r="H4" s="40">
        <f>+H5+H71+H332+H344</f>
        <v>55000000</v>
      </c>
      <c r="I4" s="65">
        <f>+SUM(F4:H4)</f>
        <v>10516577623.540001</v>
      </c>
      <c r="J4" s="42">
        <f>+J5+J71+J332+J344</f>
        <v>116027446</v>
      </c>
      <c r="K4" s="59">
        <f>+K5+K71+K332+K344</f>
        <v>1619999930.46</v>
      </c>
      <c r="L4" s="41">
        <f>+J4+K4</f>
        <v>1736027376.46</v>
      </c>
      <c r="M4" s="42">
        <f>+I4+L4</f>
        <v>12252605000</v>
      </c>
      <c r="N4" s="76"/>
    </row>
    <row r="5" spans="1:14" s="2" customFormat="1" ht="13.5" x14ac:dyDescent="0.25">
      <c r="A5" s="16" t="s">
        <v>5</v>
      </c>
      <c r="B5" s="16" t="s">
        <v>6</v>
      </c>
      <c r="C5" s="17" t="s">
        <v>7</v>
      </c>
      <c r="D5" s="7">
        <f>D6+D39</f>
        <v>0</v>
      </c>
      <c r="E5" s="7">
        <f>E6+E39</f>
        <v>0</v>
      </c>
      <c r="F5" s="8">
        <f>F6+F39</f>
        <v>0</v>
      </c>
      <c r="G5" s="10">
        <f>G6+G39</f>
        <v>9854925000</v>
      </c>
      <c r="H5" s="7">
        <f>H6+H39</f>
        <v>0</v>
      </c>
      <c r="I5" s="65">
        <f>+SUM(F5:H5)</f>
        <v>9854925000</v>
      </c>
      <c r="J5" s="43">
        <f>J6+J39</f>
        <v>107328463</v>
      </c>
      <c r="K5" s="10">
        <f>K6+K39</f>
        <v>454377129.46000004</v>
      </c>
      <c r="L5" s="65">
        <f>+K5+J5</f>
        <v>561705592.46000004</v>
      </c>
      <c r="M5" s="43">
        <f>+L5+I5</f>
        <v>10416630592.459999</v>
      </c>
      <c r="N5" s="79"/>
    </row>
    <row r="6" spans="1:14" s="2" customFormat="1" ht="13.5" x14ac:dyDescent="0.25">
      <c r="A6" s="18" t="s">
        <v>8</v>
      </c>
      <c r="B6" s="18" t="s">
        <v>9</v>
      </c>
      <c r="C6" s="19" t="s">
        <v>10</v>
      </c>
      <c r="D6" s="7">
        <f>+D7+D19+D27+D38</f>
        <v>0</v>
      </c>
      <c r="E6" s="7">
        <f>+E7+E19+E27+E38</f>
        <v>0</v>
      </c>
      <c r="F6" s="8">
        <f>+D6+E6</f>
        <v>0</v>
      </c>
      <c r="G6" s="10">
        <f>+G7+G19+G27+G38</f>
        <v>9854925000</v>
      </c>
      <c r="H6" s="7">
        <f>+H7+H19+H27+H38</f>
        <v>0</v>
      </c>
      <c r="I6" s="65">
        <f>+SUM(F6:H6)</f>
        <v>9854925000</v>
      </c>
      <c r="J6" s="43">
        <f>+J7+J19+J27+J38</f>
        <v>107328463</v>
      </c>
      <c r="K6" s="10">
        <f>+K7+K19+K27+K38</f>
        <v>454377129.46000004</v>
      </c>
      <c r="L6" s="65">
        <f>+J6+K6</f>
        <v>561705592.46000004</v>
      </c>
      <c r="M6" s="43">
        <f>+I6+L6</f>
        <v>10416630592.459999</v>
      </c>
    </row>
    <row r="7" spans="1:14" s="2" customFormat="1" ht="13.5" x14ac:dyDescent="0.25">
      <c r="A7" s="18" t="s">
        <v>11</v>
      </c>
      <c r="B7" s="18" t="s">
        <v>12</v>
      </c>
      <c r="C7" s="19" t="s">
        <v>13</v>
      </c>
      <c r="D7" s="7">
        <f>+D8+D16</f>
        <v>0</v>
      </c>
      <c r="E7" s="7">
        <f>+E8+E16</f>
        <v>0</v>
      </c>
      <c r="F7" s="8">
        <f>+D7+E7</f>
        <v>0</v>
      </c>
      <c r="G7" s="10">
        <f>+G8+G16</f>
        <v>6649887991.3299999</v>
      </c>
      <c r="H7" s="7">
        <f>+H8+H16</f>
        <v>0</v>
      </c>
      <c r="I7" s="65">
        <f>+SUM(F7:H7)</f>
        <v>6649887991.3299999</v>
      </c>
      <c r="J7" s="43">
        <f>+J8+J16</f>
        <v>0</v>
      </c>
      <c r="K7" s="10">
        <f>+K8+K16</f>
        <v>140636526</v>
      </c>
      <c r="L7" s="65">
        <f>+J7+K7</f>
        <v>140636526</v>
      </c>
      <c r="M7" s="43">
        <f>+L7+I7</f>
        <v>6790524517.3299999</v>
      </c>
    </row>
    <row r="8" spans="1:14" s="2" customFormat="1" ht="13.5" x14ac:dyDescent="0.25">
      <c r="A8" s="18" t="s">
        <v>14</v>
      </c>
      <c r="B8" s="18" t="s">
        <v>15</v>
      </c>
      <c r="C8" s="19" t="s">
        <v>16</v>
      </c>
      <c r="D8" s="8">
        <f>SUM(D9:D15)</f>
        <v>0</v>
      </c>
      <c r="E8" s="8">
        <f>SUM(E9:E15)</f>
        <v>0</v>
      </c>
      <c r="F8" s="8">
        <f>+D8+E8</f>
        <v>0</v>
      </c>
      <c r="G8" s="60">
        <f>SUM(G9:G15)</f>
        <v>6289887991.3299999</v>
      </c>
      <c r="H8" s="8">
        <f>SUM(H9:H15)</f>
        <v>0</v>
      </c>
      <c r="I8" s="65">
        <f>+F8+G8+H8</f>
        <v>6289887991.3299999</v>
      </c>
      <c r="J8" s="43">
        <f>SUM(J9:J15)</f>
        <v>0</v>
      </c>
      <c r="K8" s="60">
        <f>SUM(K9:K15)</f>
        <v>140636526</v>
      </c>
      <c r="L8" s="65">
        <f>+J8+K8</f>
        <v>140636526</v>
      </c>
      <c r="M8" s="43">
        <f>SUM(M9:M15)</f>
        <v>6430524517.3299999</v>
      </c>
    </row>
    <row r="9" spans="1:14" s="2" customFormat="1" ht="13.5" x14ac:dyDescent="0.25">
      <c r="A9" s="20" t="s">
        <v>17</v>
      </c>
      <c r="B9" s="20" t="s">
        <v>18</v>
      </c>
      <c r="C9" s="21" t="s">
        <v>19</v>
      </c>
      <c r="D9" s="9"/>
      <c r="E9" s="9"/>
      <c r="F9" s="44">
        <f t="shared" ref="F9:F15" si="0">SUM(D9:E9)</f>
        <v>0</v>
      </c>
      <c r="G9" s="45">
        <v>4323843600</v>
      </c>
      <c r="H9" s="9"/>
      <c r="I9" s="66">
        <f>SUM(F9:H9)</f>
        <v>4323843600</v>
      </c>
      <c r="J9" s="46"/>
      <c r="K9" s="45">
        <v>110636526</v>
      </c>
      <c r="L9" s="66">
        <f>SUM(J9:K9)</f>
        <v>110636526</v>
      </c>
      <c r="M9" s="46">
        <f>+I9+L9</f>
        <v>4434480126</v>
      </c>
    </row>
    <row r="10" spans="1:14" s="2" customFormat="1" ht="13.5" x14ac:dyDescent="0.25">
      <c r="A10" s="20" t="s">
        <v>20</v>
      </c>
      <c r="B10" s="20" t="s">
        <v>21</v>
      </c>
      <c r="C10" s="21" t="s">
        <v>22</v>
      </c>
      <c r="D10" s="9"/>
      <c r="E10" s="9"/>
      <c r="F10" s="44">
        <f t="shared" si="0"/>
        <v>0</v>
      </c>
      <c r="G10" s="45">
        <v>336000000</v>
      </c>
      <c r="H10" s="9"/>
      <c r="I10" s="66">
        <f t="shared" ref="I10:I15" si="1">SUM(F10:H10)</f>
        <v>336000000</v>
      </c>
      <c r="J10" s="46"/>
      <c r="K10" s="45">
        <v>30000000</v>
      </c>
      <c r="L10" s="66">
        <f t="shared" ref="L10:L15" si="2">SUM(J10:K10)</f>
        <v>30000000</v>
      </c>
      <c r="M10" s="46">
        <f t="shared" ref="M10:M15" si="3">+I10+L10</f>
        <v>366000000</v>
      </c>
    </row>
    <row r="11" spans="1:14" s="2" customFormat="1" ht="13.5" x14ac:dyDescent="0.25">
      <c r="A11" s="20" t="s">
        <v>23</v>
      </c>
      <c r="B11" s="20" t="s">
        <v>24</v>
      </c>
      <c r="C11" s="21" t="s">
        <v>25</v>
      </c>
      <c r="D11" s="9"/>
      <c r="E11" s="9"/>
      <c r="F11" s="44">
        <f t="shared" si="0"/>
        <v>0</v>
      </c>
      <c r="G11" s="45">
        <v>1160000</v>
      </c>
      <c r="H11" s="9"/>
      <c r="I11" s="66">
        <f t="shared" si="1"/>
        <v>1160000</v>
      </c>
      <c r="J11" s="46"/>
      <c r="K11" s="45"/>
      <c r="L11" s="66">
        <f t="shared" si="2"/>
        <v>0</v>
      </c>
      <c r="M11" s="46">
        <f t="shared" si="3"/>
        <v>1160000</v>
      </c>
    </row>
    <row r="12" spans="1:14" s="2" customFormat="1" ht="13.5" x14ac:dyDescent="0.25">
      <c r="A12" s="20" t="s">
        <v>26</v>
      </c>
      <c r="B12" s="20" t="s">
        <v>27</v>
      </c>
      <c r="C12" s="21" t="s">
        <v>28</v>
      </c>
      <c r="D12" s="9"/>
      <c r="E12" s="9"/>
      <c r="F12" s="44">
        <f t="shared" si="0"/>
        <v>0</v>
      </c>
      <c r="G12" s="45">
        <v>411000000</v>
      </c>
      <c r="H12" s="9"/>
      <c r="I12" s="66">
        <f t="shared" si="1"/>
        <v>411000000</v>
      </c>
      <c r="J12" s="46"/>
      <c r="K12" s="45"/>
      <c r="L12" s="66">
        <f t="shared" si="2"/>
        <v>0</v>
      </c>
      <c r="M12" s="46">
        <f t="shared" si="3"/>
        <v>411000000</v>
      </c>
    </row>
    <row r="13" spans="1:14" s="2" customFormat="1" ht="13.5" x14ac:dyDescent="0.25">
      <c r="A13" s="20" t="s">
        <v>29</v>
      </c>
      <c r="B13" s="20" t="s">
        <v>30</v>
      </c>
      <c r="C13" s="21" t="s">
        <v>31</v>
      </c>
      <c r="D13" s="9"/>
      <c r="E13" s="9"/>
      <c r="F13" s="44">
        <f t="shared" si="0"/>
        <v>0</v>
      </c>
      <c r="G13" s="45">
        <v>432000000</v>
      </c>
      <c r="H13" s="9"/>
      <c r="I13" s="66">
        <f t="shared" si="1"/>
        <v>432000000</v>
      </c>
      <c r="J13" s="46"/>
      <c r="K13" s="45"/>
      <c r="L13" s="66">
        <f t="shared" si="2"/>
        <v>0</v>
      </c>
      <c r="M13" s="46">
        <f t="shared" si="3"/>
        <v>432000000</v>
      </c>
    </row>
    <row r="14" spans="1:14" s="2" customFormat="1" ht="13.5" x14ac:dyDescent="0.25">
      <c r="A14" s="20" t="s">
        <v>32</v>
      </c>
      <c r="B14" s="20" t="s">
        <v>33</v>
      </c>
      <c r="C14" s="21" t="s">
        <v>34</v>
      </c>
      <c r="D14" s="9"/>
      <c r="E14" s="9"/>
      <c r="F14" s="44">
        <f t="shared" si="0"/>
        <v>0</v>
      </c>
      <c r="G14" s="51">
        <f>495884391.33</f>
        <v>495884391.32999998</v>
      </c>
      <c r="H14" s="9"/>
      <c r="I14" s="66">
        <f t="shared" si="1"/>
        <v>495884391.32999998</v>
      </c>
      <c r="J14" s="46"/>
      <c r="K14" s="51">
        <v>0</v>
      </c>
      <c r="L14" s="66">
        <f t="shared" si="2"/>
        <v>0</v>
      </c>
      <c r="M14" s="46">
        <f t="shared" si="3"/>
        <v>495884391.32999998</v>
      </c>
    </row>
    <row r="15" spans="1:14" s="2" customFormat="1" ht="13.5" x14ac:dyDescent="0.25">
      <c r="A15" s="20" t="s">
        <v>35</v>
      </c>
      <c r="B15" s="20" t="s">
        <v>36</v>
      </c>
      <c r="C15" s="21" t="s">
        <v>37</v>
      </c>
      <c r="D15" s="9"/>
      <c r="E15" s="9"/>
      <c r="F15" s="44">
        <f t="shared" si="0"/>
        <v>0</v>
      </c>
      <c r="G15" s="45">
        <v>290000000</v>
      </c>
      <c r="H15" s="9"/>
      <c r="I15" s="66">
        <f t="shared" si="1"/>
        <v>290000000</v>
      </c>
      <c r="J15" s="46"/>
      <c r="K15" s="45"/>
      <c r="L15" s="66">
        <f t="shared" si="2"/>
        <v>0</v>
      </c>
      <c r="M15" s="46">
        <f t="shared" si="3"/>
        <v>290000000</v>
      </c>
    </row>
    <row r="16" spans="1:14" s="2" customFormat="1" ht="13.5" x14ac:dyDescent="0.25">
      <c r="A16" s="16" t="s">
        <v>38</v>
      </c>
      <c r="B16" s="16" t="s">
        <v>39</v>
      </c>
      <c r="C16" s="17" t="s">
        <v>40</v>
      </c>
      <c r="D16" s="8">
        <f>SUM(D17:D18)</f>
        <v>0</v>
      </c>
      <c r="E16" s="8">
        <f>SUM(E17:E18)</f>
        <v>0</v>
      </c>
      <c r="F16" s="8">
        <f>+D16+E16</f>
        <v>0</v>
      </c>
      <c r="G16" s="60">
        <f>SUM(G17:G18)</f>
        <v>360000000</v>
      </c>
      <c r="H16" s="8">
        <f>SUM(H17:H18)</f>
        <v>0</v>
      </c>
      <c r="I16" s="65">
        <f>+F16+G16+H16</f>
        <v>360000000</v>
      </c>
      <c r="J16" s="43">
        <f>SUM(J17:J18)</f>
        <v>0</v>
      </c>
      <c r="K16" s="60">
        <f>SUM(K17:K18)</f>
        <v>0</v>
      </c>
      <c r="L16" s="65">
        <f>+J16+K16</f>
        <v>0</v>
      </c>
      <c r="M16" s="43">
        <f>SUM(M17:M18)</f>
        <v>360000000</v>
      </c>
    </row>
    <row r="17" spans="1:13" s="2" customFormat="1" ht="13.5" x14ac:dyDescent="0.25">
      <c r="A17" s="20" t="s">
        <v>41</v>
      </c>
      <c r="B17" s="20" t="s">
        <v>42</v>
      </c>
      <c r="C17" s="21" t="s">
        <v>43</v>
      </c>
      <c r="D17" s="9"/>
      <c r="E17" s="9"/>
      <c r="F17" s="44">
        <f>SUM(D17:E17)</f>
        <v>0</v>
      </c>
      <c r="G17" s="51">
        <v>236000000</v>
      </c>
      <c r="H17" s="9"/>
      <c r="I17" s="66">
        <f t="shared" ref="I17:I26" si="4">SUM(F17:H17)</f>
        <v>236000000</v>
      </c>
      <c r="J17" s="46"/>
      <c r="K17" s="45"/>
      <c r="L17" s="66">
        <f>SUM(J17:K17)</f>
        <v>0</v>
      </c>
      <c r="M17" s="46">
        <f>+L17+I17</f>
        <v>236000000</v>
      </c>
    </row>
    <row r="18" spans="1:13" s="2" customFormat="1" ht="13.5" x14ac:dyDescent="0.25">
      <c r="A18" s="20" t="s">
        <v>44</v>
      </c>
      <c r="B18" s="20" t="s">
        <v>45</v>
      </c>
      <c r="C18" s="21" t="s">
        <v>46</v>
      </c>
      <c r="D18" s="9"/>
      <c r="E18" s="9"/>
      <c r="F18" s="44">
        <f>SUM(D18:E18)</f>
        <v>0</v>
      </c>
      <c r="G18" s="51">
        <v>124000000</v>
      </c>
      <c r="H18" s="9"/>
      <c r="I18" s="66">
        <f t="shared" si="4"/>
        <v>124000000</v>
      </c>
      <c r="J18" s="46"/>
      <c r="K18" s="45"/>
      <c r="L18" s="66">
        <f>SUM(J18:K18)</f>
        <v>0</v>
      </c>
      <c r="M18" s="46">
        <f>+L18+I18</f>
        <v>124000000</v>
      </c>
    </row>
    <row r="19" spans="1:13" s="2" customFormat="1" ht="13.5" x14ac:dyDescent="0.25">
      <c r="A19" s="16" t="s">
        <v>47</v>
      </c>
      <c r="B19" s="16" t="s">
        <v>48</v>
      </c>
      <c r="C19" s="17" t="s">
        <v>49</v>
      </c>
      <c r="D19" s="8">
        <f>SUM(D20:D26)</f>
        <v>0</v>
      </c>
      <c r="E19" s="8">
        <f>SUM(E20:E26)</f>
        <v>0</v>
      </c>
      <c r="F19" s="8">
        <f>+D19+E19</f>
        <v>0</v>
      </c>
      <c r="G19" s="60">
        <f>SUM(G20:G26)</f>
        <v>1533398407</v>
      </c>
      <c r="H19" s="8">
        <f>SUM(H20:H26)</f>
        <v>0</v>
      </c>
      <c r="I19" s="65">
        <f>+F19+G19+H19</f>
        <v>1533398407</v>
      </c>
      <c r="J19" s="43">
        <f>SUM(J20:J26)</f>
        <v>107328463</v>
      </c>
      <c r="K19" s="60">
        <f>SUM(K20:K26)</f>
        <v>168815333.46000001</v>
      </c>
      <c r="L19" s="65">
        <f>+J19+K19</f>
        <v>276143796.46000004</v>
      </c>
      <c r="M19" s="43">
        <f>SUM(M20:M26)</f>
        <v>1809542203.46</v>
      </c>
    </row>
    <row r="20" spans="1:13" s="2" customFormat="1" ht="13.5" x14ac:dyDescent="0.25">
      <c r="A20" s="20" t="s">
        <v>50</v>
      </c>
      <c r="B20" s="20" t="s">
        <v>51</v>
      </c>
      <c r="C20" s="21" t="s">
        <v>52</v>
      </c>
      <c r="D20" s="9"/>
      <c r="E20" s="9"/>
      <c r="F20" s="44">
        <f t="shared" ref="F20:F26" si="5">SUM(D20:E20)</f>
        <v>0</v>
      </c>
      <c r="G20" s="45">
        <v>655000000</v>
      </c>
      <c r="H20" s="9"/>
      <c r="I20" s="66">
        <f t="shared" si="4"/>
        <v>655000000</v>
      </c>
      <c r="J20" s="88">
        <v>37410727</v>
      </c>
      <c r="K20" s="45">
        <v>0</v>
      </c>
      <c r="L20" s="66">
        <f t="shared" ref="L20:L26" si="6">SUM(J20:K20)</f>
        <v>37410727</v>
      </c>
      <c r="M20" s="46">
        <f t="shared" ref="M20:M26" si="7">+L20+I20</f>
        <v>692410727</v>
      </c>
    </row>
    <row r="21" spans="1:13" s="2" customFormat="1" ht="13.5" x14ac:dyDescent="0.25">
      <c r="A21" s="20" t="s">
        <v>53</v>
      </c>
      <c r="B21" s="20" t="s">
        <v>54</v>
      </c>
      <c r="C21" s="21" t="s">
        <v>55</v>
      </c>
      <c r="D21" s="9"/>
      <c r="E21" s="9"/>
      <c r="F21" s="44">
        <f t="shared" si="5"/>
        <v>0</v>
      </c>
      <c r="G21" s="45">
        <v>213000000</v>
      </c>
      <c r="H21" s="9"/>
      <c r="I21" s="66">
        <f t="shared" si="4"/>
        <v>213000000</v>
      </c>
      <c r="J21" s="88"/>
      <c r="K21" s="45"/>
      <c r="L21" s="66">
        <f t="shared" si="6"/>
        <v>0</v>
      </c>
      <c r="M21" s="46">
        <f t="shared" si="7"/>
        <v>213000000</v>
      </c>
    </row>
    <row r="22" spans="1:13" s="2" customFormat="1" ht="13.5" x14ac:dyDescent="0.25">
      <c r="A22" s="20" t="s">
        <v>56</v>
      </c>
      <c r="B22" s="20" t="s">
        <v>57</v>
      </c>
      <c r="C22" s="21" t="s">
        <v>58</v>
      </c>
      <c r="D22" s="9"/>
      <c r="E22" s="9"/>
      <c r="F22" s="44">
        <f t="shared" si="5"/>
        <v>0</v>
      </c>
      <c r="G22" s="45">
        <v>220398407</v>
      </c>
      <c r="H22" s="9"/>
      <c r="I22" s="66">
        <f t="shared" si="4"/>
        <v>220398407</v>
      </c>
      <c r="J22" s="88">
        <v>69917736</v>
      </c>
      <c r="K22" s="45">
        <f>246143796.46-69917736-7410727</f>
        <v>168815333.46000001</v>
      </c>
      <c r="L22" s="66">
        <f t="shared" si="6"/>
        <v>238733069.46000001</v>
      </c>
      <c r="M22" s="46">
        <f t="shared" si="7"/>
        <v>459131476.46000004</v>
      </c>
    </row>
    <row r="23" spans="1:13" s="2" customFormat="1" ht="13.5" x14ac:dyDescent="0.25">
      <c r="A23" s="20" t="s">
        <v>59</v>
      </c>
      <c r="B23" s="20" t="s">
        <v>60</v>
      </c>
      <c r="C23" s="22" t="s">
        <v>61</v>
      </c>
      <c r="D23" s="9"/>
      <c r="E23" s="9"/>
      <c r="F23" s="44">
        <f t="shared" si="5"/>
        <v>0</v>
      </c>
      <c r="G23" s="45">
        <v>261000000</v>
      </c>
      <c r="H23" s="9"/>
      <c r="I23" s="66">
        <f t="shared" si="4"/>
        <v>261000000</v>
      </c>
      <c r="J23" s="46"/>
      <c r="K23" s="45"/>
      <c r="L23" s="66">
        <f t="shared" si="6"/>
        <v>0</v>
      </c>
      <c r="M23" s="46">
        <f t="shared" si="7"/>
        <v>261000000</v>
      </c>
    </row>
    <row r="24" spans="1:13" s="2" customFormat="1" ht="26.25" x14ac:dyDescent="0.25">
      <c r="A24" s="20" t="s">
        <v>62</v>
      </c>
      <c r="B24" s="20" t="s">
        <v>63</v>
      </c>
      <c r="C24" s="22" t="s">
        <v>64</v>
      </c>
      <c r="D24" s="9"/>
      <c r="E24" s="9"/>
      <c r="F24" s="44">
        <f t="shared" si="5"/>
        <v>0</v>
      </c>
      <c r="G24" s="45">
        <v>30000000</v>
      </c>
      <c r="H24" s="9"/>
      <c r="I24" s="66">
        <f t="shared" si="4"/>
        <v>30000000</v>
      </c>
      <c r="J24" s="46"/>
      <c r="K24" s="45"/>
      <c r="L24" s="66">
        <f t="shared" si="6"/>
        <v>0</v>
      </c>
      <c r="M24" s="46">
        <f t="shared" si="7"/>
        <v>30000000</v>
      </c>
    </row>
    <row r="25" spans="1:13" s="2" customFormat="1" ht="13.5" x14ac:dyDescent="0.25">
      <c r="A25" s="20" t="s">
        <v>65</v>
      </c>
      <c r="B25" s="20" t="s">
        <v>66</v>
      </c>
      <c r="C25" s="21" t="s">
        <v>67</v>
      </c>
      <c r="D25" s="9"/>
      <c r="E25" s="9"/>
      <c r="F25" s="44">
        <f t="shared" si="5"/>
        <v>0</v>
      </c>
      <c r="G25" s="45">
        <v>93000000</v>
      </c>
      <c r="H25" s="9"/>
      <c r="I25" s="66">
        <f t="shared" si="4"/>
        <v>93000000</v>
      </c>
      <c r="J25" s="46"/>
      <c r="K25" s="45"/>
      <c r="L25" s="66">
        <f t="shared" si="6"/>
        <v>0</v>
      </c>
      <c r="M25" s="46">
        <f t="shared" si="7"/>
        <v>93000000</v>
      </c>
    </row>
    <row r="26" spans="1:13" s="2" customFormat="1" ht="13.5" x14ac:dyDescent="0.25">
      <c r="A26" s="20" t="s">
        <v>68</v>
      </c>
      <c r="B26" s="20" t="s">
        <v>69</v>
      </c>
      <c r="C26" s="21" t="s">
        <v>70</v>
      </c>
      <c r="D26" s="9"/>
      <c r="E26" s="9"/>
      <c r="F26" s="44">
        <f t="shared" si="5"/>
        <v>0</v>
      </c>
      <c r="G26" s="45">
        <v>61000000</v>
      </c>
      <c r="H26" s="9"/>
      <c r="I26" s="66">
        <f t="shared" si="4"/>
        <v>61000000</v>
      </c>
      <c r="J26" s="46"/>
      <c r="K26" s="45"/>
      <c r="L26" s="66">
        <f t="shared" si="6"/>
        <v>0</v>
      </c>
      <c r="M26" s="46">
        <f t="shared" si="7"/>
        <v>61000000</v>
      </c>
    </row>
    <row r="27" spans="1:13" s="2" customFormat="1" ht="27" x14ac:dyDescent="0.25">
      <c r="A27" s="16" t="s">
        <v>71</v>
      </c>
      <c r="B27" s="16" t="s">
        <v>72</v>
      </c>
      <c r="C27" s="17" t="s">
        <v>73</v>
      </c>
      <c r="D27" s="8">
        <f>+D28</f>
        <v>0</v>
      </c>
      <c r="E27" s="8">
        <f t="shared" ref="E27:K27" si="8">+E28</f>
        <v>0</v>
      </c>
      <c r="F27" s="8">
        <f>+F28</f>
        <v>0</v>
      </c>
      <c r="G27" s="60">
        <f>+G28</f>
        <v>1671638601.6700001</v>
      </c>
      <c r="H27" s="8">
        <f t="shared" si="8"/>
        <v>0</v>
      </c>
      <c r="I27" s="65">
        <f t="shared" si="8"/>
        <v>1671638601.6700001</v>
      </c>
      <c r="J27" s="43">
        <f t="shared" si="8"/>
        <v>0</v>
      </c>
      <c r="K27" s="60">
        <f t="shared" si="8"/>
        <v>144925270</v>
      </c>
      <c r="L27" s="65">
        <f>+L28</f>
        <v>144925270</v>
      </c>
      <c r="M27" s="43">
        <f>+M28</f>
        <v>1816563871.6700001</v>
      </c>
    </row>
    <row r="28" spans="1:13" s="2" customFormat="1" ht="13.5" x14ac:dyDescent="0.25">
      <c r="A28" s="23" t="s">
        <v>74</v>
      </c>
      <c r="B28" s="23" t="s">
        <v>75</v>
      </c>
      <c r="C28" s="24" t="s">
        <v>76</v>
      </c>
      <c r="D28" s="48">
        <f>SUM(D29:D37)</f>
        <v>0</v>
      </c>
      <c r="E28" s="48">
        <f>SUM(E29:E37)</f>
        <v>0</v>
      </c>
      <c r="F28" s="48">
        <f>+D28+E28</f>
        <v>0</v>
      </c>
      <c r="G28" s="61">
        <f>SUM(G29:G37)</f>
        <v>1671638601.6700001</v>
      </c>
      <c r="H28" s="48">
        <f>SUM(H29:H37)</f>
        <v>0</v>
      </c>
      <c r="I28" s="65">
        <f>+F28+G28+H28</f>
        <v>1671638601.6700001</v>
      </c>
      <c r="J28" s="70">
        <f>SUM(J29:J37)</f>
        <v>0</v>
      </c>
      <c r="K28" s="61">
        <f>SUM(K29:K37)</f>
        <v>144925270</v>
      </c>
      <c r="L28" s="65">
        <f>+J28+K28</f>
        <v>144925270</v>
      </c>
      <c r="M28" s="70">
        <f>SUM(M29:M37)</f>
        <v>1816563871.6700001</v>
      </c>
    </row>
    <row r="29" spans="1:13" s="2" customFormat="1" ht="13.5" x14ac:dyDescent="0.25">
      <c r="A29" s="20" t="s">
        <v>77</v>
      </c>
      <c r="B29" s="20" t="s">
        <v>78</v>
      </c>
      <c r="C29" s="22" t="s">
        <v>79</v>
      </c>
      <c r="D29" s="9"/>
      <c r="E29" s="9"/>
      <c r="F29" s="44">
        <f t="shared" ref="F29:F37" si="9">SUM(D29:E29)</f>
        <v>0</v>
      </c>
      <c r="G29" s="45">
        <v>330538601.67000002</v>
      </c>
      <c r="H29" s="9"/>
      <c r="I29" s="66">
        <f t="shared" ref="I29:I37" si="10">SUM(F29:H29)</f>
        <v>330538601.67000002</v>
      </c>
      <c r="J29" s="46"/>
      <c r="K29" s="45"/>
      <c r="L29" s="66">
        <f t="shared" ref="L29:L37" si="11">SUM(J29:K29)</f>
        <v>0</v>
      </c>
      <c r="M29" s="46">
        <f t="shared" ref="M29:M37" si="12">+L29+I29</f>
        <v>330538601.67000002</v>
      </c>
    </row>
    <row r="30" spans="1:13" s="2" customFormat="1" ht="13.5" x14ac:dyDescent="0.25">
      <c r="A30" s="20" t="s">
        <v>80</v>
      </c>
      <c r="B30" s="20" t="s">
        <v>81</v>
      </c>
      <c r="C30" s="22" t="s">
        <v>82</v>
      </c>
      <c r="D30" s="9"/>
      <c r="E30" s="9"/>
      <c r="F30" s="44">
        <f t="shared" si="9"/>
        <v>0</v>
      </c>
      <c r="G30" s="45"/>
      <c r="H30" s="9"/>
      <c r="I30" s="66">
        <f t="shared" si="10"/>
        <v>0</v>
      </c>
      <c r="J30" s="46"/>
      <c r="K30" s="45"/>
      <c r="L30" s="66">
        <f t="shared" si="11"/>
        <v>0</v>
      </c>
      <c r="M30" s="46">
        <f t="shared" si="12"/>
        <v>0</v>
      </c>
    </row>
    <row r="31" spans="1:13" s="2" customFormat="1" ht="13.5" x14ac:dyDescent="0.25">
      <c r="A31" s="20" t="s">
        <v>83</v>
      </c>
      <c r="B31" s="20" t="s">
        <v>84</v>
      </c>
      <c r="C31" s="21" t="s">
        <v>85</v>
      </c>
      <c r="D31" s="9"/>
      <c r="E31" s="9"/>
      <c r="F31" s="44">
        <f t="shared" si="9"/>
        <v>0</v>
      </c>
      <c r="G31" s="45">
        <v>4100000</v>
      </c>
      <c r="H31" s="9"/>
      <c r="I31" s="66">
        <f t="shared" si="10"/>
        <v>4100000</v>
      </c>
      <c r="J31" s="46"/>
      <c r="K31" s="45"/>
      <c r="L31" s="66">
        <f t="shared" si="11"/>
        <v>0</v>
      </c>
      <c r="M31" s="46">
        <f t="shared" si="12"/>
        <v>4100000</v>
      </c>
    </row>
    <row r="32" spans="1:13" s="2" customFormat="1" ht="13.5" x14ac:dyDescent="0.25">
      <c r="A32" s="20" t="s">
        <v>86</v>
      </c>
      <c r="B32" s="20" t="s">
        <v>87</v>
      </c>
      <c r="C32" s="21" t="s">
        <v>88</v>
      </c>
      <c r="D32" s="9"/>
      <c r="E32" s="9"/>
      <c r="F32" s="44">
        <f t="shared" si="9"/>
        <v>0</v>
      </c>
      <c r="G32" s="45">
        <v>1337000000</v>
      </c>
      <c r="H32" s="9"/>
      <c r="I32" s="66">
        <f t="shared" si="10"/>
        <v>1337000000</v>
      </c>
      <c r="J32" s="46"/>
      <c r="K32" s="45">
        <v>121000000</v>
      </c>
      <c r="L32" s="66">
        <f t="shared" si="11"/>
        <v>121000000</v>
      </c>
      <c r="M32" s="46">
        <f t="shared" si="12"/>
        <v>1458000000</v>
      </c>
    </row>
    <row r="33" spans="1:13" s="2" customFormat="1" ht="13.5" x14ac:dyDescent="0.25">
      <c r="A33" s="20" t="s">
        <v>89</v>
      </c>
      <c r="B33" s="20" t="s">
        <v>90</v>
      </c>
      <c r="C33" s="21" t="s">
        <v>91</v>
      </c>
      <c r="D33" s="9"/>
      <c r="E33" s="9"/>
      <c r="F33" s="44">
        <f t="shared" si="9"/>
        <v>0</v>
      </c>
      <c r="G33" s="45"/>
      <c r="H33" s="9"/>
      <c r="I33" s="66">
        <f t="shared" si="10"/>
        <v>0</v>
      </c>
      <c r="J33" s="46"/>
      <c r="K33" s="45">
        <v>877803</v>
      </c>
      <c r="L33" s="66">
        <f t="shared" si="11"/>
        <v>877803</v>
      </c>
      <c r="M33" s="46">
        <f t="shared" si="12"/>
        <v>877803</v>
      </c>
    </row>
    <row r="34" spans="1:13" s="2" customFormat="1" ht="13.5" x14ac:dyDescent="0.25">
      <c r="A34" s="20" t="s">
        <v>92</v>
      </c>
      <c r="B34" s="20" t="s">
        <v>93</v>
      </c>
      <c r="C34" s="21" t="s">
        <v>94</v>
      </c>
      <c r="D34" s="9"/>
      <c r="E34" s="9"/>
      <c r="F34" s="44">
        <f t="shared" si="9"/>
        <v>0</v>
      </c>
      <c r="G34" s="45"/>
      <c r="H34" s="9"/>
      <c r="I34" s="66">
        <f t="shared" si="10"/>
        <v>0</v>
      </c>
      <c r="J34" s="46"/>
      <c r="K34" s="45">
        <v>0</v>
      </c>
      <c r="L34" s="66">
        <f t="shared" si="11"/>
        <v>0</v>
      </c>
      <c r="M34" s="46">
        <f t="shared" si="12"/>
        <v>0</v>
      </c>
    </row>
    <row r="35" spans="1:13" s="2" customFormat="1" ht="13.5" x14ac:dyDescent="0.25">
      <c r="A35" s="20"/>
      <c r="B35" s="20" t="s">
        <v>95</v>
      </c>
      <c r="C35" s="21" t="s">
        <v>96</v>
      </c>
      <c r="D35" s="9"/>
      <c r="E35" s="9"/>
      <c r="F35" s="44">
        <f t="shared" si="9"/>
        <v>0</v>
      </c>
      <c r="G35" s="45"/>
      <c r="H35" s="9"/>
      <c r="I35" s="66">
        <f t="shared" si="10"/>
        <v>0</v>
      </c>
      <c r="J35" s="46"/>
      <c r="K35" s="45">
        <v>3047467</v>
      </c>
      <c r="L35" s="66">
        <f t="shared" si="11"/>
        <v>3047467</v>
      </c>
      <c r="M35" s="46">
        <f t="shared" si="12"/>
        <v>3047467</v>
      </c>
    </row>
    <row r="36" spans="1:13" s="2" customFormat="1" ht="27" x14ac:dyDescent="0.25">
      <c r="A36" s="20" t="s">
        <v>97</v>
      </c>
      <c r="B36" s="20" t="s">
        <v>98</v>
      </c>
      <c r="C36" s="21" t="s">
        <v>99</v>
      </c>
      <c r="D36" s="9"/>
      <c r="E36" s="120"/>
      <c r="F36" s="44">
        <f t="shared" si="9"/>
        <v>0</v>
      </c>
      <c r="G36" s="45"/>
      <c r="H36" s="9"/>
      <c r="I36" s="66">
        <f t="shared" si="10"/>
        <v>0</v>
      </c>
      <c r="J36" s="46"/>
      <c r="K36" s="45">
        <v>20000000</v>
      </c>
      <c r="L36" s="66">
        <f t="shared" si="11"/>
        <v>20000000</v>
      </c>
      <c r="M36" s="46">
        <f t="shared" si="12"/>
        <v>20000000</v>
      </c>
    </row>
    <row r="37" spans="1:13" s="2" customFormat="1" ht="13.5" x14ac:dyDescent="0.25">
      <c r="A37" s="20" t="s">
        <v>100</v>
      </c>
      <c r="B37" s="20" t="s">
        <v>101</v>
      </c>
      <c r="C37" s="21" t="s">
        <v>102</v>
      </c>
      <c r="D37" s="9"/>
      <c r="E37" s="9"/>
      <c r="F37" s="44">
        <f t="shared" si="9"/>
        <v>0</v>
      </c>
      <c r="G37" s="45"/>
      <c r="H37" s="9"/>
      <c r="I37" s="66">
        <f t="shared" si="10"/>
        <v>0</v>
      </c>
      <c r="J37" s="46"/>
      <c r="K37" s="45"/>
      <c r="L37" s="66">
        <f t="shared" si="11"/>
        <v>0</v>
      </c>
      <c r="M37" s="46">
        <f t="shared" si="12"/>
        <v>0</v>
      </c>
    </row>
    <row r="38" spans="1:13" s="2" customFormat="1" ht="13.5" x14ac:dyDescent="0.25">
      <c r="A38" s="16" t="s">
        <v>103</v>
      </c>
      <c r="B38" s="16" t="s">
        <v>104</v>
      </c>
      <c r="C38" s="17" t="s">
        <v>105</v>
      </c>
      <c r="D38" s="7">
        <v>0</v>
      </c>
      <c r="E38" s="7">
        <v>0</v>
      </c>
      <c r="F38" s="8">
        <f>+D38+E38</f>
        <v>0</v>
      </c>
      <c r="G38" s="10">
        <v>0</v>
      </c>
      <c r="H38" s="7">
        <v>0</v>
      </c>
      <c r="I38" s="65">
        <f>+F38+G38+H38</f>
        <v>0</v>
      </c>
      <c r="J38" s="43">
        <v>0</v>
      </c>
      <c r="K38" s="10">
        <v>0</v>
      </c>
      <c r="L38" s="65">
        <f>+J38+K38</f>
        <v>0</v>
      </c>
      <c r="M38" s="43">
        <f>+L38+I38</f>
        <v>0</v>
      </c>
    </row>
    <row r="39" spans="1:13" s="2" customFormat="1" ht="13.5" x14ac:dyDescent="0.25">
      <c r="A39" s="16" t="s">
        <v>106</v>
      </c>
      <c r="B39" s="16" t="s">
        <v>107</v>
      </c>
      <c r="C39" s="17" t="s">
        <v>108</v>
      </c>
      <c r="D39" s="7">
        <f>+D40+D52+D60</f>
        <v>0</v>
      </c>
      <c r="E39" s="7">
        <f>+E40+E52+E60+E61</f>
        <v>0</v>
      </c>
      <c r="F39" s="8">
        <f>+D39+E39</f>
        <v>0</v>
      </c>
      <c r="G39" s="10">
        <f>+G40+G52+G60+G61</f>
        <v>0</v>
      </c>
      <c r="H39" s="7">
        <f>+H40+H52+H60+H61</f>
        <v>0</v>
      </c>
      <c r="I39" s="65">
        <f>+H39+G39+F39</f>
        <v>0</v>
      </c>
      <c r="J39" s="43">
        <f>+J40+J52+J60+J61</f>
        <v>0</v>
      </c>
      <c r="K39" s="10">
        <f>+K40+K52+K60+K61</f>
        <v>0</v>
      </c>
      <c r="L39" s="65">
        <f>+K39+J39</f>
        <v>0</v>
      </c>
      <c r="M39" s="43">
        <f>+M40+M52+M60</f>
        <v>0</v>
      </c>
    </row>
    <row r="40" spans="1:13" s="2" customFormat="1" ht="13.5" x14ac:dyDescent="0.25">
      <c r="A40" s="16" t="s">
        <v>109</v>
      </c>
      <c r="B40" s="16" t="s">
        <v>110</v>
      </c>
      <c r="C40" s="17" t="s">
        <v>13</v>
      </c>
      <c r="D40" s="7">
        <f>+D41+D49</f>
        <v>0</v>
      </c>
      <c r="E40" s="7">
        <f>+E41+E49</f>
        <v>0</v>
      </c>
      <c r="F40" s="8">
        <f>+E40+D40</f>
        <v>0</v>
      </c>
      <c r="G40" s="10">
        <f>+G41+G49</f>
        <v>0</v>
      </c>
      <c r="H40" s="7">
        <f>+H41+H49</f>
        <v>0</v>
      </c>
      <c r="I40" s="65">
        <f>+H40+G40+F40</f>
        <v>0</v>
      </c>
      <c r="J40" s="43">
        <f>+J41+J49</f>
        <v>0</v>
      </c>
      <c r="K40" s="10">
        <f>+K41+K49</f>
        <v>0</v>
      </c>
      <c r="L40" s="65">
        <f>+J40+K40</f>
        <v>0</v>
      </c>
      <c r="M40" s="43">
        <f>+M41+M49</f>
        <v>0</v>
      </c>
    </row>
    <row r="41" spans="1:13" s="2" customFormat="1" ht="13.5" x14ac:dyDescent="0.25">
      <c r="A41" s="16" t="s">
        <v>111</v>
      </c>
      <c r="B41" s="16" t="s">
        <v>112</v>
      </c>
      <c r="C41" s="17" t="s">
        <v>16</v>
      </c>
      <c r="D41" s="8">
        <f>SUM(D42:D48)</f>
        <v>0</v>
      </c>
      <c r="E41" s="8">
        <f>SUM(E42:E48)</f>
        <v>0</v>
      </c>
      <c r="F41" s="8">
        <f>+D41+E41</f>
        <v>0</v>
      </c>
      <c r="G41" s="60">
        <f>SUM(G42:G48)</f>
        <v>0</v>
      </c>
      <c r="H41" s="8">
        <f>SUM(H42:H48)</f>
        <v>0</v>
      </c>
      <c r="I41" s="65">
        <f>+F41+G41+H41</f>
        <v>0</v>
      </c>
      <c r="J41" s="43">
        <f>SUM(J42:J48)</f>
        <v>0</v>
      </c>
      <c r="K41" s="60">
        <f>SUM(K42:K48)</f>
        <v>0</v>
      </c>
      <c r="L41" s="65">
        <f>+J41+K41</f>
        <v>0</v>
      </c>
      <c r="M41" s="43">
        <f>SUM(M42:M48)</f>
        <v>0</v>
      </c>
    </row>
    <row r="42" spans="1:13" s="2" customFormat="1" ht="13.5" x14ac:dyDescent="0.25">
      <c r="A42" s="20" t="s">
        <v>113</v>
      </c>
      <c r="B42" s="20" t="s">
        <v>114</v>
      </c>
      <c r="C42" s="21" t="s">
        <v>19</v>
      </c>
      <c r="D42" s="9"/>
      <c r="E42" s="9"/>
      <c r="F42" s="44">
        <f>SUM(D42:E42)</f>
        <v>0</v>
      </c>
      <c r="G42" s="45"/>
      <c r="H42" s="9"/>
      <c r="I42" s="66">
        <f t="shared" ref="I42:I48" si="13">SUM(F42:H42)</f>
        <v>0</v>
      </c>
      <c r="J42" s="46"/>
      <c r="K42" s="45"/>
      <c r="L42" s="66">
        <f t="shared" ref="L42:L48" si="14">SUM(J42:K42)</f>
        <v>0</v>
      </c>
      <c r="M42" s="46">
        <f t="shared" ref="M42:M48" si="15">+L42+I42</f>
        <v>0</v>
      </c>
    </row>
    <row r="43" spans="1:13" s="2" customFormat="1" ht="13.5" x14ac:dyDescent="0.25">
      <c r="A43" s="20" t="s">
        <v>115</v>
      </c>
      <c r="B43" s="20" t="s">
        <v>116</v>
      </c>
      <c r="C43" s="22" t="s">
        <v>22</v>
      </c>
      <c r="D43" s="9"/>
      <c r="E43" s="9"/>
      <c r="F43" s="44">
        <f>SUM(D43:E43)</f>
        <v>0</v>
      </c>
      <c r="G43" s="45"/>
      <c r="H43" s="9"/>
      <c r="I43" s="66">
        <f t="shared" si="13"/>
        <v>0</v>
      </c>
      <c r="J43" s="46"/>
      <c r="K43" s="45"/>
      <c r="L43" s="66">
        <f t="shared" si="14"/>
        <v>0</v>
      </c>
      <c r="M43" s="46">
        <f t="shared" si="15"/>
        <v>0</v>
      </c>
    </row>
    <row r="44" spans="1:13" s="2" customFormat="1" ht="13.5" x14ac:dyDescent="0.25">
      <c r="A44" s="20" t="s">
        <v>117</v>
      </c>
      <c r="B44" s="20" t="s">
        <v>118</v>
      </c>
      <c r="C44" s="21" t="s">
        <v>25</v>
      </c>
      <c r="D44" s="9"/>
      <c r="E44" s="9"/>
      <c r="F44" s="44">
        <f>SUM(D44:E44)</f>
        <v>0</v>
      </c>
      <c r="G44" s="45"/>
      <c r="H44" s="9"/>
      <c r="I44" s="66">
        <f t="shared" si="13"/>
        <v>0</v>
      </c>
      <c r="J44" s="46"/>
      <c r="K44" s="45"/>
      <c r="L44" s="66">
        <f t="shared" si="14"/>
        <v>0</v>
      </c>
      <c r="M44" s="46">
        <f t="shared" si="15"/>
        <v>0</v>
      </c>
    </row>
    <row r="45" spans="1:13" s="2" customFormat="1" ht="13.5" x14ac:dyDescent="0.25">
      <c r="A45" s="20" t="s">
        <v>119</v>
      </c>
      <c r="B45" s="20" t="s">
        <v>120</v>
      </c>
      <c r="C45" s="21" t="s">
        <v>28</v>
      </c>
      <c r="D45" s="9"/>
      <c r="E45" s="9"/>
      <c r="F45" s="44">
        <f>SUM(D45:E45)</f>
        <v>0</v>
      </c>
      <c r="G45" s="45"/>
      <c r="H45" s="9"/>
      <c r="I45" s="66">
        <f t="shared" si="13"/>
        <v>0</v>
      </c>
      <c r="J45" s="46"/>
      <c r="K45" s="45"/>
      <c r="L45" s="66">
        <f t="shared" si="14"/>
        <v>0</v>
      </c>
      <c r="M45" s="46">
        <f t="shared" si="15"/>
        <v>0</v>
      </c>
    </row>
    <row r="46" spans="1:13" s="2" customFormat="1" ht="13.5" x14ac:dyDescent="0.25">
      <c r="A46" s="20" t="s">
        <v>121</v>
      </c>
      <c r="B46" s="20" t="s">
        <v>122</v>
      </c>
      <c r="C46" s="21" t="s">
        <v>31</v>
      </c>
      <c r="D46" s="9"/>
      <c r="E46" s="9"/>
      <c r="F46" s="44">
        <f>SUM(D46:E46)</f>
        <v>0</v>
      </c>
      <c r="G46" s="45"/>
      <c r="H46" s="9"/>
      <c r="I46" s="66">
        <f t="shared" si="13"/>
        <v>0</v>
      </c>
      <c r="J46" s="46"/>
      <c r="K46" s="45"/>
      <c r="L46" s="66">
        <f t="shared" si="14"/>
        <v>0</v>
      </c>
      <c r="M46" s="46">
        <f t="shared" si="15"/>
        <v>0</v>
      </c>
    </row>
    <row r="47" spans="1:13" s="2" customFormat="1" ht="13.5" x14ac:dyDescent="0.25">
      <c r="A47" s="20" t="s">
        <v>123</v>
      </c>
      <c r="B47" s="20" t="s">
        <v>124</v>
      </c>
      <c r="C47" s="21" t="s">
        <v>34</v>
      </c>
      <c r="D47" s="9"/>
      <c r="E47" s="9"/>
      <c r="F47" s="44">
        <f t="shared" ref="F47" si="16">SUM(D47:E47)</f>
        <v>0</v>
      </c>
      <c r="G47" s="45"/>
      <c r="H47" s="9"/>
      <c r="I47" s="66">
        <f t="shared" si="13"/>
        <v>0</v>
      </c>
      <c r="J47" s="46"/>
      <c r="K47" s="45"/>
      <c r="L47" s="66">
        <f t="shared" si="14"/>
        <v>0</v>
      </c>
      <c r="M47" s="46">
        <f t="shared" si="15"/>
        <v>0</v>
      </c>
    </row>
    <row r="48" spans="1:13" s="2" customFormat="1" ht="13.5" x14ac:dyDescent="0.25">
      <c r="A48" s="20" t="s">
        <v>125</v>
      </c>
      <c r="B48" s="20" t="s">
        <v>126</v>
      </c>
      <c r="C48" s="21" t="s">
        <v>37</v>
      </c>
      <c r="D48" s="9"/>
      <c r="E48" s="9"/>
      <c r="F48" s="44">
        <f>SUM(D48:E48)</f>
        <v>0</v>
      </c>
      <c r="G48" s="45"/>
      <c r="H48" s="9"/>
      <c r="I48" s="66">
        <f t="shared" si="13"/>
        <v>0</v>
      </c>
      <c r="J48" s="46"/>
      <c r="K48" s="45"/>
      <c r="L48" s="66">
        <f t="shared" si="14"/>
        <v>0</v>
      </c>
      <c r="M48" s="46">
        <f t="shared" si="15"/>
        <v>0</v>
      </c>
    </row>
    <row r="49" spans="1:13" s="2" customFormat="1" ht="13.5" x14ac:dyDescent="0.25">
      <c r="A49" s="16" t="s">
        <v>127</v>
      </c>
      <c r="B49" s="16" t="s">
        <v>128</v>
      </c>
      <c r="C49" s="17" t="s">
        <v>40</v>
      </c>
      <c r="D49" s="8">
        <f>SUM(D50:D51)</f>
        <v>0</v>
      </c>
      <c r="E49" s="8">
        <f>SUM(E50:E51)</f>
        <v>0</v>
      </c>
      <c r="F49" s="8">
        <f>+D49+E49</f>
        <v>0</v>
      </c>
      <c r="G49" s="60">
        <f>SUM(G50:G51)</f>
        <v>0</v>
      </c>
      <c r="H49" s="8">
        <f>SUM(H50:H51)</f>
        <v>0</v>
      </c>
      <c r="I49" s="65">
        <f>+F49+G49+H49</f>
        <v>0</v>
      </c>
      <c r="J49" s="43">
        <f>SUM(J50:J51)</f>
        <v>0</v>
      </c>
      <c r="K49" s="60">
        <f>SUM(K50:K51)</f>
        <v>0</v>
      </c>
      <c r="L49" s="65">
        <f>+J49+K49</f>
        <v>0</v>
      </c>
      <c r="M49" s="43">
        <f>SUM(M50:M51)</f>
        <v>0</v>
      </c>
    </row>
    <row r="50" spans="1:13" s="2" customFormat="1" ht="13.5" x14ac:dyDescent="0.25">
      <c r="A50" s="20" t="s">
        <v>129</v>
      </c>
      <c r="B50" s="20" t="s">
        <v>130</v>
      </c>
      <c r="C50" s="21" t="s">
        <v>43</v>
      </c>
      <c r="D50" s="9"/>
      <c r="E50" s="9"/>
      <c r="F50" s="44">
        <f>SUM(D50:E50)</f>
        <v>0</v>
      </c>
      <c r="G50" s="45"/>
      <c r="H50" s="9"/>
      <c r="I50" s="66">
        <f t="shared" ref="I50:I51" si="17">SUM(F50:H50)</f>
        <v>0</v>
      </c>
      <c r="J50" s="46"/>
      <c r="K50" s="45"/>
      <c r="L50" s="66">
        <f t="shared" ref="L50:L51" si="18">SUM(J50:K50)</f>
        <v>0</v>
      </c>
      <c r="M50" s="46">
        <f t="shared" ref="M50:M51" si="19">+L50+I50</f>
        <v>0</v>
      </c>
    </row>
    <row r="51" spans="1:13" s="2" customFormat="1" ht="13.5" x14ac:dyDescent="0.25">
      <c r="A51" s="20" t="s">
        <v>131</v>
      </c>
      <c r="B51" s="20" t="s">
        <v>132</v>
      </c>
      <c r="C51" s="21" t="s">
        <v>46</v>
      </c>
      <c r="D51" s="9"/>
      <c r="E51" s="9"/>
      <c r="F51" s="44">
        <f>SUM(D51:E51)</f>
        <v>0</v>
      </c>
      <c r="G51" s="45"/>
      <c r="H51" s="9"/>
      <c r="I51" s="66">
        <f t="shared" si="17"/>
        <v>0</v>
      </c>
      <c r="J51" s="46"/>
      <c r="K51" s="45"/>
      <c r="L51" s="66">
        <f t="shared" si="18"/>
        <v>0</v>
      </c>
      <c r="M51" s="46">
        <f t="shared" si="19"/>
        <v>0</v>
      </c>
    </row>
    <row r="52" spans="1:13" s="2" customFormat="1" ht="13.5" x14ac:dyDescent="0.25">
      <c r="A52" s="16" t="s">
        <v>133</v>
      </c>
      <c r="B52" s="16" t="s">
        <v>134</v>
      </c>
      <c r="C52" s="17" t="s">
        <v>49</v>
      </c>
      <c r="D52" s="8">
        <f>SUM(D53:D59)</f>
        <v>0</v>
      </c>
      <c r="E52" s="8">
        <f>SUM(E53:E59)</f>
        <v>0</v>
      </c>
      <c r="F52" s="8">
        <f>+D52+E52</f>
        <v>0</v>
      </c>
      <c r="G52" s="60">
        <f>SUM(G53:G59)</f>
        <v>0</v>
      </c>
      <c r="H52" s="8">
        <f>SUM(H53:H59)</f>
        <v>0</v>
      </c>
      <c r="I52" s="65">
        <f>+F52+G52+H52</f>
        <v>0</v>
      </c>
      <c r="J52" s="43">
        <f>SUM(J53:J59)</f>
        <v>0</v>
      </c>
      <c r="K52" s="60">
        <f>SUM(K53:K59)</f>
        <v>0</v>
      </c>
      <c r="L52" s="65">
        <f>+J52+K52</f>
        <v>0</v>
      </c>
      <c r="M52" s="43">
        <f>SUM(M53:M59)</f>
        <v>0</v>
      </c>
    </row>
    <row r="53" spans="1:13" s="2" customFormat="1" ht="13.5" x14ac:dyDescent="0.25">
      <c r="A53" s="20" t="s">
        <v>135</v>
      </c>
      <c r="B53" s="20" t="s">
        <v>136</v>
      </c>
      <c r="C53" s="21" t="s">
        <v>52</v>
      </c>
      <c r="D53" s="9"/>
      <c r="E53" s="9"/>
      <c r="F53" s="44">
        <f t="shared" ref="F53:F59" si="20">SUM(D53:E53)</f>
        <v>0</v>
      </c>
      <c r="G53" s="45"/>
      <c r="H53" s="9"/>
      <c r="I53" s="66">
        <f t="shared" ref="I53:I59" si="21">SUM(F53:H53)</f>
        <v>0</v>
      </c>
      <c r="J53" s="46"/>
      <c r="K53" s="45"/>
      <c r="L53" s="66">
        <f t="shared" ref="L53:L59" si="22">SUM(J53:K53)</f>
        <v>0</v>
      </c>
      <c r="M53" s="46">
        <f t="shared" ref="M53:M59" si="23">+L53+I53</f>
        <v>0</v>
      </c>
    </row>
    <row r="54" spans="1:13" s="2" customFormat="1" ht="13.5" x14ac:dyDescent="0.25">
      <c r="A54" s="20" t="s">
        <v>137</v>
      </c>
      <c r="B54" s="20" t="s">
        <v>138</v>
      </c>
      <c r="C54" s="21" t="s">
        <v>55</v>
      </c>
      <c r="D54" s="9"/>
      <c r="E54" s="9"/>
      <c r="F54" s="44">
        <f t="shared" si="20"/>
        <v>0</v>
      </c>
      <c r="G54" s="45"/>
      <c r="H54" s="9"/>
      <c r="I54" s="66">
        <f t="shared" si="21"/>
        <v>0</v>
      </c>
      <c r="J54" s="46"/>
      <c r="K54" s="45"/>
      <c r="L54" s="66">
        <f t="shared" si="22"/>
        <v>0</v>
      </c>
      <c r="M54" s="46">
        <f t="shared" si="23"/>
        <v>0</v>
      </c>
    </row>
    <row r="55" spans="1:13" s="2" customFormat="1" ht="13.5" x14ac:dyDescent="0.25">
      <c r="A55" s="20" t="s">
        <v>139</v>
      </c>
      <c r="B55" s="20" t="s">
        <v>140</v>
      </c>
      <c r="C55" s="21" t="s">
        <v>58</v>
      </c>
      <c r="D55" s="9"/>
      <c r="E55" s="9"/>
      <c r="F55" s="44">
        <f t="shared" si="20"/>
        <v>0</v>
      </c>
      <c r="G55" s="45"/>
      <c r="H55" s="9"/>
      <c r="I55" s="66">
        <f t="shared" si="21"/>
        <v>0</v>
      </c>
      <c r="J55" s="46"/>
      <c r="K55" s="45"/>
      <c r="L55" s="66">
        <f t="shared" si="22"/>
        <v>0</v>
      </c>
      <c r="M55" s="46">
        <f t="shared" si="23"/>
        <v>0</v>
      </c>
    </row>
    <row r="56" spans="1:13" s="2" customFormat="1" ht="13.5" x14ac:dyDescent="0.25">
      <c r="A56" s="20" t="s">
        <v>141</v>
      </c>
      <c r="B56" s="20" t="s">
        <v>142</v>
      </c>
      <c r="C56" s="22" t="s">
        <v>61</v>
      </c>
      <c r="D56" s="9"/>
      <c r="E56" s="9"/>
      <c r="F56" s="44">
        <f t="shared" si="20"/>
        <v>0</v>
      </c>
      <c r="G56" s="45"/>
      <c r="H56" s="9"/>
      <c r="I56" s="66">
        <f t="shared" si="21"/>
        <v>0</v>
      </c>
      <c r="J56" s="46"/>
      <c r="K56" s="45"/>
      <c r="L56" s="66">
        <f t="shared" si="22"/>
        <v>0</v>
      </c>
      <c r="M56" s="46">
        <f t="shared" si="23"/>
        <v>0</v>
      </c>
    </row>
    <row r="57" spans="1:13" s="2" customFormat="1" ht="26.25" x14ac:dyDescent="0.25">
      <c r="A57" s="20" t="s">
        <v>143</v>
      </c>
      <c r="B57" s="20" t="s">
        <v>144</v>
      </c>
      <c r="C57" s="22" t="s">
        <v>64</v>
      </c>
      <c r="D57" s="9"/>
      <c r="E57" s="9"/>
      <c r="F57" s="44">
        <f t="shared" si="20"/>
        <v>0</v>
      </c>
      <c r="G57" s="45"/>
      <c r="H57" s="9"/>
      <c r="I57" s="66">
        <f t="shared" si="21"/>
        <v>0</v>
      </c>
      <c r="J57" s="46"/>
      <c r="K57" s="45"/>
      <c r="L57" s="66">
        <f t="shared" si="22"/>
        <v>0</v>
      </c>
      <c r="M57" s="46">
        <f t="shared" si="23"/>
        <v>0</v>
      </c>
    </row>
    <row r="58" spans="1:13" s="2" customFormat="1" ht="13.5" x14ac:dyDescent="0.25">
      <c r="A58" s="20" t="s">
        <v>145</v>
      </c>
      <c r="B58" s="20" t="s">
        <v>146</v>
      </c>
      <c r="C58" s="21" t="s">
        <v>67</v>
      </c>
      <c r="D58" s="9"/>
      <c r="E58" s="9"/>
      <c r="F58" s="44">
        <f t="shared" si="20"/>
        <v>0</v>
      </c>
      <c r="G58" s="45"/>
      <c r="H58" s="9"/>
      <c r="I58" s="66">
        <f t="shared" si="21"/>
        <v>0</v>
      </c>
      <c r="J58" s="46"/>
      <c r="K58" s="45"/>
      <c r="L58" s="66">
        <f t="shared" si="22"/>
        <v>0</v>
      </c>
      <c r="M58" s="46">
        <f t="shared" si="23"/>
        <v>0</v>
      </c>
    </row>
    <row r="59" spans="1:13" s="2" customFormat="1" ht="13.5" x14ac:dyDescent="0.25">
      <c r="A59" s="20" t="s">
        <v>147</v>
      </c>
      <c r="B59" s="20" t="s">
        <v>148</v>
      </c>
      <c r="C59" s="21" t="s">
        <v>70</v>
      </c>
      <c r="D59" s="9"/>
      <c r="E59" s="9"/>
      <c r="F59" s="44">
        <f t="shared" si="20"/>
        <v>0</v>
      </c>
      <c r="G59" s="45"/>
      <c r="H59" s="9"/>
      <c r="I59" s="66">
        <f t="shared" si="21"/>
        <v>0</v>
      </c>
      <c r="J59" s="46"/>
      <c r="K59" s="45"/>
      <c r="L59" s="66">
        <f t="shared" si="22"/>
        <v>0</v>
      </c>
      <c r="M59" s="46">
        <f t="shared" si="23"/>
        <v>0</v>
      </c>
    </row>
    <row r="60" spans="1:13" s="2" customFormat="1" ht="27" x14ac:dyDescent="0.25">
      <c r="A60" s="16" t="s">
        <v>3633</v>
      </c>
      <c r="B60" s="16" t="s">
        <v>149</v>
      </c>
      <c r="C60" s="17" t="s">
        <v>73</v>
      </c>
      <c r="D60" s="8">
        <f t="shared" ref="D60:K60" si="24">+D61</f>
        <v>0</v>
      </c>
      <c r="E60" s="8">
        <f t="shared" si="24"/>
        <v>0</v>
      </c>
      <c r="F60" s="8">
        <f>+F61</f>
        <v>0</v>
      </c>
      <c r="G60" s="60">
        <f>+G61</f>
        <v>0</v>
      </c>
      <c r="H60" s="8">
        <f t="shared" si="24"/>
        <v>0</v>
      </c>
      <c r="I60" s="65">
        <f t="shared" si="24"/>
        <v>0</v>
      </c>
      <c r="J60" s="43">
        <f t="shared" si="24"/>
        <v>0</v>
      </c>
      <c r="K60" s="60">
        <f t="shared" si="24"/>
        <v>0</v>
      </c>
      <c r="L60" s="74">
        <f>+J60+K60</f>
        <v>0</v>
      </c>
      <c r="M60" s="42">
        <f>+M61</f>
        <v>0</v>
      </c>
    </row>
    <row r="61" spans="1:13" s="2" customFormat="1" ht="13.5" x14ac:dyDescent="0.25">
      <c r="A61" s="23" t="s">
        <v>3634</v>
      </c>
      <c r="B61" s="23" t="s">
        <v>150</v>
      </c>
      <c r="C61" s="24" t="s">
        <v>76</v>
      </c>
      <c r="D61" s="48">
        <f>SUM(D62:D70)</f>
        <v>0</v>
      </c>
      <c r="E61" s="48">
        <f>SUM(E62:E70)</f>
        <v>0</v>
      </c>
      <c r="F61" s="48">
        <f>+D61+E61</f>
        <v>0</v>
      </c>
      <c r="G61" s="61">
        <f>SUM(G62:G70)</f>
        <v>0</v>
      </c>
      <c r="H61" s="48">
        <f>SUM(H62:H70)</f>
        <v>0</v>
      </c>
      <c r="I61" s="65">
        <f>+F61+G61+H61</f>
        <v>0</v>
      </c>
      <c r="J61" s="70">
        <f>SUM(J62:J70)</f>
        <v>0</v>
      </c>
      <c r="K61" s="61">
        <f>SUM(K62:K70)</f>
        <v>0</v>
      </c>
      <c r="L61" s="65">
        <f>+J61+K61</f>
        <v>0</v>
      </c>
      <c r="M61" s="70">
        <f>SUM(M62:M70)</f>
        <v>0</v>
      </c>
    </row>
    <row r="62" spans="1:13" s="2" customFormat="1" ht="13.5" x14ac:dyDescent="0.25">
      <c r="A62" s="20" t="s">
        <v>151</v>
      </c>
      <c r="B62" s="20" t="s">
        <v>152</v>
      </c>
      <c r="C62" s="22" t="s">
        <v>79</v>
      </c>
      <c r="D62" s="9"/>
      <c r="E62" s="9"/>
      <c r="F62" s="44">
        <f t="shared" ref="F62:F70" si="25">SUM(D62:E62)</f>
        <v>0</v>
      </c>
      <c r="G62" s="45"/>
      <c r="H62" s="9"/>
      <c r="I62" s="66">
        <f t="shared" ref="I62:I70" si="26">SUM(F62:H62)</f>
        <v>0</v>
      </c>
      <c r="J62" s="46"/>
      <c r="K62" s="45"/>
      <c r="L62" s="66">
        <f t="shared" ref="L62:L70" si="27">SUM(J62:K62)</f>
        <v>0</v>
      </c>
      <c r="M62" s="46">
        <f t="shared" ref="M62:M70" si="28">+L62+I62</f>
        <v>0</v>
      </c>
    </row>
    <row r="63" spans="1:13" s="2" customFormat="1" ht="13.5" x14ac:dyDescent="0.25">
      <c r="A63" s="20" t="s">
        <v>153</v>
      </c>
      <c r="B63" s="20" t="s">
        <v>154</v>
      </c>
      <c r="C63" s="22" t="s">
        <v>82</v>
      </c>
      <c r="D63" s="9"/>
      <c r="E63" s="9"/>
      <c r="F63" s="44">
        <f t="shared" si="25"/>
        <v>0</v>
      </c>
      <c r="G63" s="45"/>
      <c r="H63" s="9"/>
      <c r="I63" s="66">
        <f t="shared" si="26"/>
        <v>0</v>
      </c>
      <c r="J63" s="46"/>
      <c r="K63" s="45"/>
      <c r="L63" s="66">
        <f t="shared" si="27"/>
        <v>0</v>
      </c>
      <c r="M63" s="46">
        <f t="shared" si="28"/>
        <v>0</v>
      </c>
    </row>
    <row r="64" spans="1:13" s="2" customFormat="1" ht="13.5" x14ac:dyDescent="0.25">
      <c r="A64" s="20" t="s">
        <v>155</v>
      </c>
      <c r="B64" s="20" t="s">
        <v>156</v>
      </c>
      <c r="C64" s="22" t="s">
        <v>85</v>
      </c>
      <c r="D64" s="9"/>
      <c r="E64" s="9"/>
      <c r="F64" s="44">
        <f t="shared" si="25"/>
        <v>0</v>
      </c>
      <c r="G64" s="45"/>
      <c r="H64" s="9"/>
      <c r="I64" s="66">
        <f t="shared" si="26"/>
        <v>0</v>
      </c>
      <c r="J64" s="46"/>
      <c r="K64" s="45"/>
      <c r="L64" s="66">
        <f t="shared" si="27"/>
        <v>0</v>
      </c>
      <c r="M64" s="46">
        <f t="shared" si="28"/>
        <v>0</v>
      </c>
    </row>
    <row r="65" spans="1:13" s="2" customFormat="1" ht="13.5" x14ac:dyDescent="0.25">
      <c r="A65" s="20" t="s">
        <v>157</v>
      </c>
      <c r="B65" s="20" t="s">
        <v>158</v>
      </c>
      <c r="C65" s="22" t="s">
        <v>88</v>
      </c>
      <c r="D65" s="9"/>
      <c r="E65" s="9"/>
      <c r="F65" s="44">
        <f t="shared" si="25"/>
        <v>0</v>
      </c>
      <c r="G65" s="45"/>
      <c r="H65" s="9"/>
      <c r="I65" s="66">
        <f t="shared" si="26"/>
        <v>0</v>
      </c>
      <c r="J65" s="46"/>
      <c r="K65" s="45"/>
      <c r="L65" s="66">
        <f t="shared" si="27"/>
        <v>0</v>
      </c>
      <c r="M65" s="46">
        <f t="shared" si="28"/>
        <v>0</v>
      </c>
    </row>
    <row r="66" spans="1:13" s="2" customFormat="1" ht="13.5" x14ac:dyDescent="0.25">
      <c r="A66" s="20" t="s">
        <v>159</v>
      </c>
      <c r="B66" s="20" t="s">
        <v>160</v>
      </c>
      <c r="C66" s="22" t="s">
        <v>91</v>
      </c>
      <c r="D66" s="9"/>
      <c r="E66" s="9"/>
      <c r="F66" s="44">
        <f t="shared" si="25"/>
        <v>0</v>
      </c>
      <c r="G66" s="45"/>
      <c r="H66" s="9"/>
      <c r="I66" s="66">
        <f t="shared" si="26"/>
        <v>0</v>
      </c>
      <c r="J66" s="46"/>
      <c r="K66" s="45"/>
      <c r="L66" s="66">
        <f t="shared" si="27"/>
        <v>0</v>
      </c>
      <c r="M66" s="46">
        <f t="shared" si="28"/>
        <v>0</v>
      </c>
    </row>
    <row r="67" spans="1:13" s="2" customFormat="1" ht="13.5" x14ac:dyDescent="0.25">
      <c r="A67" s="20" t="s">
        <v>161</v>
      </c>
      <c r="B67" s="20" t="s">
        <v>162</v>
      </c>
      <c r="C67" s="22" t="s">
        <v>94</v>
      </c>
      <c r="D67" s="9"/>
      <c r="E67" s="9"/>
      <c r="F67" s="44">
        <f t="shared" si="25"/>
        <v>0</v>
      </c>
      <c r="G67" s="45"/>
      <c r="H67" s="9"/>
      <c r="I67" s="66">
        <f t="shared" si="26"/>
        <v>0</v>
      </c>
      <c r="J67" s="46"/>
      <c r="K67" s="45"/>
      <c r="L67" s="66">
        <f t="shared" si="27"/>
        <v>0</v>
      </c>
      <c r="M67" s="46">
        <f t="shared" si="28"/>
        <v>0</v>
      </c>
    </row>
    <row r="68" spans="1:13" s="2" customFormat="1" ht="13.5" x14ac:dyDescent="0.25">
      <c r="A68" s="20"/>
      <c r="B68" s="20" t="s">
        <v>163</v>
      </c>
      <c r="C68" s="22" t="s">
        <v>96</v>
      </c>
      <c r="D68" s="9"/>
      <c r="E68" s="9"/>
      <c r="F68" s="44">
        <f t="shared" si="25"/>
        <v>0</v>
      </c>
      <c r="G68" s="45"/>
      <c r="H68" s="9"/>
      <c r="I68" s="66">
        <f t="shared" si="26"/>
        <v>0</v>
      </c>
      <c r="J68" s="46"/>
      <c r="K68" s="45"/>
      <c r="L68" s="66">
        <f t="shared" si="27"/>
        <v>0</v>
      </c>
      <c r="M68" s="46">
        <f t="shared" si="28"/>
        <v>0</v>
      </c>
    </row>
    <row r="69" spans="1:13" s="2" customFormat="1" ht="26.25" x14ac:dyDescent="0.25">
      <c r="A69" s="20" t="s">
        <v>164</v>
      </c>
      <c r="B69" s="20" t="s">
        <v>165</v>
      </c>
      <c r="C69" s="22" t="s">
        <v>99</v>
      </c>
      <c r="D69" s="9"/>
      <c r="E69" s="9"/>
      <c r="F69" s="44">
        <f t="shared" si="25"/>
        <v>0</v>
      </c>
      <c r="G69" s="45"/>
      <c r="H69" s="9"/>
      <c r="I69" s="66">
        <f t="shared" si="26"/>
        <v>0</v>
      </c>
      <c r="J69" s="46"/>
      <c r="K69" s="45"/>
      <c r="L69" s="66">
        <f t="shared" si="27"/>
        <v>0</v>
      </c>
      <c r="M69" s="46">
        <f t="shared" si="28"/>
        <v>0</v>
      </c>
    </row>
    <row r="70" spans="1:13" s="2" customFormat="1" ht="26.25" x14ac:dyDescent="0.25">
      <c r="A70" s="20" t="s">
        <v>166</v>
      </c>
      <c r="B70" s="20" t="s">
        <v>167</v>
      </c>
      <c r="C70" s="22" t="s">
        <v>102</v>
      </c>
      <c r="D70" s="9"/>
      <c r="E70" s="9"/>
      <c r="F70" s="44">
        <f t="shared" si="25"/>
        <v>0</v>
      </c>
      <c r="G70" s="45"/>
      <c r="H70" s="9"/>
      <c r="I70" s="66">
        <f t="shared" si="26"/>
        <v>0</v>
      </c>
      <c r="J70" s="46"/>
      <c r="K70" s="45"/>
      <c r="L70" s="66">
        <f t="shared" si="27"/>
        <v>0</v>
      </c>
      <c r="M70" s="46">
        <f t="shared" si="28"/>
        <v>0</v>
      </c>
    </row>
    <row r="71" spans="1:13" s="2" customFormat="1" ht="13.5" x14ac:dyDescent="0.25">
      <c r="A71" s="16" t="s">
        <v>168</v>
      </c>
      <c r="B71" s="16" t="s">
        <v>169</v>
      </c>
      <c r="C71" s="17" t="s">
        <v>170</v>
      </c>
      <c r="D71" s="7">
        <f>+D72+D125</f>
        <v>32152623.539999999</v>
      </c>
      <c r="E71" s="7">
        <f>+E72+E125</f>
        <v>0</v>
      </c>
      <c r="F71" s="8">
        <f>+D71+E71</f>
        <v>32152623.539999999</v>
      </c>
      <c r="G71" s="10">
        <f>+G72+G125</f>
        <v>534500000</v>
      </c>
      <c r="H71" s="7">
        <f>+H72+H125</f>
        <v>0</v>
      </c>
      <c r="I71" s="65">
        <f>+F71+G71+H71</f>
        <v>566652623.53999996</v>
      </c>
      <c r="J71" s="43">
        <f>+J72+J125</f>
        <v>8698983</v>
      </c>
      <c r="K71" s="10">
        <f>+K72+K125+K331</f>
        <v>804006190</v>
      </c>
      <c r="L71" s="74">
        <f>+J71+K71</f>
        <v>812705173</v>
      </c>
      <c r="M71" s="42">
        <f>L71+I71</f>
        <v>1379357796.54</v>
      </c>
    </row>
    <row r="72" spans="1:13" s="2" customFormat="1" ht="13.5" x14ac:dyDescent="0.25">
      <c r="A72" s="16" t="s">
        <v>171</v>
      </c>
      <c r="B72" s="16" t="s">
        <v>172</v>
      </c>
      <c r="C72" s="17" t="s">
        <v>173</v>
      </c>
      <c r="D72" s="7">
        <f>+D73+D121</f>
        <v>0</v>
      </c>
      <c r="E72" s="7">
        <f>+E73+E121</f>
        <v>0</v>
      </c>
      <c r="F72" s="8">
        <f>+D72+E72</f>
        <v>0</v>
      </c>
      <c r="G72" s="10">
        <f>+G73+G121</f>
        <v>0</v>
      </c>
      <c r="H72" s="7">
        <f>+H73+H121</f>
        <v>0</v>
      </c>
      <c r="I72" s="65">
        <f>+F72+G72+H72</f>
        <v>0</v>
      </c>
      <c r="J72" s="43">
        <f>+J73+J121</f>
        <v>0</v>
      </c>
      <c r="K72" s="10">
        <f>+K73+K121</f>
        <v>0</v>
      </c>
      <c r="L72" s="74">
        <f>+J72+K72</f>
        <v>0</v>
      </c>
      <c r="M72" s="42">
        <f>L72+I72</f>
        <v>0</v>
      </c>
    </row>
    <row r="73" spans="1:13" s="2" customFormat="1" ht="13.5" x14ac:dyDescent="0.25">
      <c r="A73" s="16" t="s">
        <v>174</v>
      </c>
      <c r="B73" s="16" t="s">
        <v>175</v>
      </c>
      <c r="C73" s="17" t="s">
        <v>176</v>
      </c>
      <c r="D73" s="7">
        <f>+D74+D77+D82+D116</f>
        <v>0</v>
      </c>
      <c r="E73" s="7">
        <f>+E74+E77+E82+E116</f>
        <v>0</v>
      </c>
      <c r="F73" s="8">
        <f>+D73+E73</f>
        <v>0</v>
      </c>
      <c r="G73" s="10">
        <f>+G74+G77+G82+G116</f>
        <v>0</v>
      </c>
      <c r="H73" s="7">
        <f>+H74+H77+H82+H116</f>
        <v>0</v>
      </c>
      <c r="I73" s="65">
        <f>+F73+G73+H73</f>
        <v>0</v>
      </c>
      <c r="J73" s="43">
        <f>+J74+J77+J82+J116</f>
        <v>0</v>
      </c>
      <c r="K73" s="10">
        <f>+K74+K77+K82+K116</f>
        <v>0</v>
      </c>
      <c r="L73" s="74">
        <f>+J73+K73</f>
        <v>0</v>
      </c>
      <c r="M73" s="42">
        <f>L73+I73</f>
        <v>0</v>
      </c>
    </row>
    <row r="74" spans="1:13" s="2" customFormat="1" ht="13.5" x14ac:dyDescent="0.25">
      <c r="A74" s="16" t="s">
        <v>177</v>
      </c>
      <c r="B74" s="16" t="s">
        <v>178</v>
      </c>
      <c r="C74" s="17" t="s">
        <v>179</v>
      </c>
      <c r="D74" s="8">
        <f>SUM(D75:D76)</f>
        <v>0</v>
      </c>
      <c r="E74" s="8">
        <f>SUM(E75:E76)</f>
        <v>0</v>
      </c>
      <c r="F74" s="8">
        <f>+D74+E74</f>
        <v>0</v>
      </c>
      <c r="G74" s="60">
        <f>SUM(G75:G76)</f>
        <v>0</v>
      </c>
      <c r="H74" s="8">
        <f>SUM(H75:H76)</f>
        <v>0</v>
      </c>
      <c r="I74" s="65">
        <f>+F74+G74+H74</f>
        <v>0</v>
      </c>
      <c r="J74" s="43">
        <f>SUM(J75:J76)</f>
        <v>0</v>
      </c>
      <c r="K74" s="60">
        <f>SUM(K75:K76)</f>
        <v>0</v>
      </c>
      <c r="L74" s="65">
        <f>+J74+K74</f>
        <v>0</v>
      </c>
      <c r="M74" s="43">
        <f>SUM(M75:M76)</f>
        <v>0</v>
      </c>
    </row>
    <row r="75" spans="1:13" s="2" customFormat="1" ht="13.5" x14ac:dyDescent="0.25">
      <c r="A75" s="20" t="s">
        <v>180</v>
      </c>
      <c r="B75" s="20" t="s">
        <v>181</v>
      </c>
      <c r="C75" s="21" t="s">
        <v>182</v>
      </c>
      <c r="D75" s="9"/>
      <c r="E75" s="9"/>
      <c r="F75" s="44">
        <f>SUM(D75:E75)</f>
        <v>0</v>
      </c>
      <c r="G75" s="45"/>
      <c r="H75" s="9"/>
      <c r="I75" s="66">
        <f t="shared" ref="I75:I76" si="29">SUM(F75:H75)</f>
        <v>0</v>
      </c>
      <c r="J75" s="46"/>
      <c r="K75" s="45"/>
      <c r="L75" s="66">
        <f>SUM(J75:K75)</f>
        <v>0</v>
      </c>
      <c r="M75" s="46">
        <f t="shared" ref="M75:M76" si="30">+L75+I75</f>
        <v>0</v>
      </c>
    </row>
    <row r="76" spans="1:13" s="2" customFormat="1" ht="13.5" x14ac:dyDescent="0.25">
      <c r="A76" s="20" t="s">
        <v>183</v>
      </c>
      <c r="B76" s="20" t="s">
        <v>184</v>
      </c>
      <c r="C76" s="22" t="s">
        <v>185</v>
      </c>
      <c r="D76" s="9"/>
      <c r="E76" s="9"/>
      <c r="F76" s="44">
        <f>SUM(D76:E76)</f>
        <v>0</v>
      </c>
      <c r="G76" s="45"/>
      <c r="H76" s="9"/>
      <c r="I76" s="66">
        <f t="shared" si="29"/>
        <v>0</v>
      </c>
      <c r="J76" s="46"/>
      <c r="K76" s="45"/>
      <c r="L76" s="66">
        <f>SUM(J76:K76)</f>
        <v>0</v>
      </c>
      <c r="M76" s="46">
        <f t="shared" si="30"/>
        <v>0</v>
      </c>
    </row>
    <row r="77" spans="1:13" s="2" customFormat="1" ht="27" x14ac:dyDescent="0.25">
      <c r="A77" s="16" t="s">
        <v>186</v>
      </c>
      <c r="B77" s="16" t="s">
        <v>187</v>
      </c>
      <c r="C77" s="17" t="s">
        <v>188</v>
      </c>
      <c r="D77" s="8">
        <f>SUM(D78:D81)</f>
        <v>0</v>
      </c>
      <c r="E77" s="8">
        <f>SUM(E78:E81)</f>
        <v>0</v>
      </c>
      <c r="F77" s="8">
        <f>+D77+E77</f>
        <v>0</v>
      </c>
      <c r="G77" s="60">
        <f>SUM(G78:G81)</f>
        <v>0</v>
      </c>
      <c r="H77" s="8">
        <f>SUM(H78:H81)</f>
        <v>0</v>
      </c>
      <c r="I77" s="65">
        <f>+F77+G77+H77</f>
        <v>0</v>
      </c>
      <c r="J77" s="43">
        <f>SUM(J78:J81)</f>
        <v>0</v>
      </c>
      <c r="K77" s="60">
        <f>SUM(K78:K81)</f>
        <v>0</v>
      </c>
      <c r="L77" s="65">
        <f>+J77+K77</f>
        <v>0</v>
      </c>
      <c r="M77" s="43">
        <f>SUM(M78:M81)</f>
        <v>0</v>
      </c>
    </row>
    <row r="78" spans="1:13" s="2" customFormat="1" ht="13.5" x14ac:dyDescent="0.25">
      <c r="A78" s="20" t="s">
        <v>189</v>
      </c>
      <c r="B78" s="20" t="s">
        <v>190</v>
      </c>
      <c r="C78" s="21" t="s">
        <v>191</v>
      </c>
      <c r="D78" s="9"/>
      <c r="E78" s="9"/>
      <c r="F78" s="44">
        <f>SUM(D78:E78)</f>
        <v>0</v>
      </c>
      <c r="G78" s="45"/>
      <c r="H78" s="9"/>
      <c r="I78" s="66">
        <f t="shared" ref="I78:I81" si="31">SUM(F78:H78)</f>
        <v>0</v>
      </c>
      <c r="J78" s="46"/>
      <c r="K78" s="45"/>
      <c r="L78" s="66">
        <f>SUM(J78:K78)</f>
        <v>0</v>
      </c>
      <c r="M78" s="46">
        <f t="shared" ref="M78:M81" si="32">+L78+I78</f>
        <v>0</v>
      </c>
    </row>
    <row r="79" spans="1:13" s="2" customFormat="1" ht="13.5" x14ac:dyDescent="0.25">
      <c r="A79" s="20" t="s">
        <v>192</v>
      </c>
      <c r="B79" s="20" t="s">
        <v>193</v>
      </c>
      <c r="C79" s="21" t="s">
        <v>194</v>
      </c>
      <c r="D79" s="9"/>
      <c r="E79" s="9"/>
      <c r="F79" s="44">
        <f>SUM(D79:E79)</f>
        <v>0</v>
      </c>
      <c r="G79" s="45"/>
      <c r="H79" s="9"/>
      <c r="I79" s="66">
        <f t="shared" si="31"/>
        <v>0</v>
      </c>
      <c r="J79" s="46"/>
      <c r="K79" s="45"/>
      <c r="L79" s="66">
        <f t="shared" ref="L79:L114" si="33">SUM(J79:K79)</f>
        <v>0</v>
      </c>
      <c r="M79" s="46">
        <f t="shared" si="32"/>
        <v>0</v>
      </c>
    </row>
    <row r="80" spans="1:13" s="2" customFormat="1" ht="13.5" x14ac:dyDescent="0.25">
      <c r="A80" s="20" t="s">
        <v>195</v>
      </c>
      <c r="B80" s="20" t="s">
        <v>196</v>
      </c>
      <c r="C80" s="21" t="s">
        <v>197</v>
      </c>
      <c r="D80" s="9"/>
      <c r="E80" s="9"/>
      <c r="F80" s="44">
        <f>SUM(D80:E80)</f>
        <v>0</v>
      </c>
      <c r="G80" s="45"/>
      <c r="H80" s="9"/>
      <c r="I80" s="66">
        <f t="shared" si="31"/>
        <v>0</v>
      </c>
      <c r="J80" s="46"/>
      <c r="K80" s="45"/>
      <c r="L80" s="66">
        <f t="shared" si="33"/>
        <v>0</v>
      </c>
      <c r="M80" s="46">
        <f t="shared" si="32"/>
        <v>0</v>
      </c>
    </row>
    <row r="81" spans="1:13" s="2" customFormat="1" ht="13.5" x14ac:dyDescent="0.25">
      <c r="A81" s="20" t="s">
        <v>198</v>
      </c>
      <c r="B81" s="20" t="s">
        <v>199</v>
      </c>
      <c r="C81" s="22" t="s">
        <v>200</v>
      </c>
      <c r="D81" s="9"/>
      <c r="E81" s="9"/>
      <c r="F81" s="44">
        <f>SUM(D81:E81)</f>
        <v>0</v>
      </c>
      <c r="G81" s="45"/>
      <c r="H81" s="9"/>
      <c r="I81" s="66">
        <f t="shared" si="31"/>
        <v>0</v>
      </c>
      <c r="J81" s="46"/>
      <c r="K81" s="45"/>
      <c r="L81" s="66">
        <f t="shared" si="33"/>
        <v>0</v>
      </c>
      <c r="M81" s="46">
        <f t="shared" si="32"/>
        <v>0</v>
      </c>
    </row>
    <row r="82" spans="1:13" s="2" customFormat="1" ht="13.5" x14ac:dyDescent="0.25">
      <c r="A82" s="16" t="s">
        <v>201</v>
      </c>
      <c r="B82" s="16" t="s">
        <v>202</v>
      </c>
      <c r="C82" s="17" t="s">
        <v>203</v>
      </c>
      <c r="D82" s="8">
        <f>SUM(D83:D115)</f>
        <v>0</v>
      </c>
      <c r="E82" s="8">
        <f>SUM(E83:E115)</f>
        <v>0</v>
      </c>
      <c r="F82" s="8">
        <f>+D82+E82</f>
        <v>0</v>
      </c>
      <c r="G82" s="60">
        <f>SUM(G83:G115)</f>
        <v>0</v>
      </c>
      <c r="H82" s="8">
        <f>SUM(H83:H115)</f>
        <v>0</v>
      </c>
      <c r="I82" s="65">
        <f>+F82+G82+H82</f>
        <v>0</v>
      </c>
      <c r="J82" s="43">
        <f>SUM(J83:J115)</f>
        <v>0</v>
      </c>
      <c r="K82" s="60">
        <f>SUM(K83:K115)</f>
        <v>0</v>
      </c>
      <c r="L82" s="65">
        <f>+J82+K82</f>
        <v>0</v>
      </c>
      <c r="M82" s="43">
        <f>SUM(M83:M115)</f>
        <v>0</v>
      </c>
    </row>
    <row r="83" spans="1:13" s="2" customFormat="1" ht="13.5" x14ac:dyDescent="0.25">
      <c r="A83" s="20" t="s">
        <v>204</v>
      </c>
      <c r="B83" s="20" t="s">
        <v>205</v>
      </c>
      <c r="C83" s="21" t="s">
        <v>206</v>
      </c>
      <c r="D83" s="9"/>
      <c r="E83" s="9"/>
      <c r="F83" s="44">
        <f t="shared" ref="F83:F115" si="34">SUM(D83:E83)</f>
        <v>0</v>
      </c>
      <c r="G83" s="45"/>
      <c r="H83" s="9"/>
      <c r="I83" s="66">
        <f t="shared" ref="I83:I115" si="35">SUM(F83:H83)</f>
        <v>0</v>
      </c>
      <c r="J83" s="46"/>
      <c r="K83" s="45"/>
      <c r="L83" s="66">
        <f t="shared" si="33"/>
        <v>0</v>
      </c>
      <c r="M83" s="46">
        <f t="shared" ref="M83:M115" si="36">+L83+I83</f>
        <v>0</v>
      </c>
    </row>
    <row r="84" spans="1:13" s="2" customFormat="1" ht="40.5" x14ac:dyDescent="0.25">
      <c r="A84" s="20" t="s">
        <v>207</v>
      </c>
      <c r="B84" s="20" t="s">
        <v>208</v>
      </c>
      <c r="C84" s="21" t="s">
        <v>209</v>
      </c>
      <c r="D84" s="9"/>
      <c r="E84" s="9"/>
      <c r="F84" s="44">
        <f t="shared" si="34"/>
        <v>0</v>
      </c>
      <c r="G84" s="45"/>
      <c r="H84" s="9"/>
      <c r="I84" s="66">
        <f t="shared" si="35"/>
        <v>0</v>
      </c>
      <c r="J84" s="46"/>
      <c r="K84" s="45"/>
      <c r="L84" s="66">
        <f t="shared" si="33"/>
        <v>0</v>
      </c>
      <c r="M84" s="46">
        <f t="shared" si="36"/>
        <v>0</v>
      </c>
    </row>
    <row r="85" spans="1:13" s="2" customFormat="1" ht="40.5" x14ac:dyDescent="0.25">
      <c r="A85" s="20" t="s">
        <v>210</v>
      </c>
      <c r="B85" s="20" t="s">
        <v>211</v>
      </c>
      <c r="C85" s="21" t="s">
        <v>212</v>
      </c>
      <c r="D85" s="9"/>
      <c r="E85" s="9"/>
      <c r="F85" s="44">
        <f t="shared" si="34"/>
        <v>0</v>
      </c>
      <c r="G85" s="45"/>
      <c r="H85" s="9"/>
      <c r="I85" s="66">
        <f t="shared" si="35"/>
        <v>0</v>
      </c>
      <c r="J85" s="46"/>
      <c r="K85" s="45"/>
      <c r="L85" s="66">
        <f t="shared" si="33"/>
        <v>0</v>
      </c>
      <c r="M85" s="46">
        <f t="shared" si="36"/>
        <v>0</v>
      </c>
    </row>
    <row r="86" spans="1:13" s="2" customFormat="1" ht="26.25" x14ac:dyDescent="0.25">
      <c r="A86" s="20" t="s">
        <v>213</v>
      </c>
      <c r="B86" s="20" t="s">
        <v>214</v>
      </c>
      <c r="C86" s="22" t="s">
        <v>215</v>
      </c>
      <c r="D86" s="9"/>
      <c r="E86" s="9"/>
      <c r="F86" s="44">
        <f t="shared" si="34"/>
        <v>0</v>
      </c>
      <c r="G86" s="45"/>
      <c r="H86" s="9"/>
      <c r="I86" s="66">
        <f t="shared" si="35"/>
        <v>0</v>
      </c>
      <c r="J86" s="46"/>
      <c r="K86" s="45"/>
      <c r="L86" s="66">
        <f t="shared" si="33"/>
        <v>0</v>
      </c>
      <c r="M86" s="46">
        <f t="shared" si="36"/>
        <v>0</v>
      </c>
    </row>
    <row r="87" spans="1:13" s="2" customFormat="1" ht="27" x14ac:dyDescent="0.25">
      <c r="A87" s="20" t="s">
        <v>216</v>
      </c>
      <c r="B87" s="20" t="s">
        <v>217</v>
      </c>
      <c r="C87" s="21" t="s">
        <v>218</v>
      </c>
      <c r="D87" s="9"/>
      <c r="E87" s="9"/>
      <c r="F87" s="44">
        <f t="shared" si="34"/>
        <v>0</v>
      </c>
      <c r="G87" s="45"/>
      <c r="H87" s="9"/>
      <c r="I87" s="66">
        <f t="shared" si="35"/>
        <v>0</v>
      </c>
      <c r="J87" s="46"/>
      <c r="K87" s="45"/>
      <c r="L87" s="66">
        <f t="shared" si="33"/>
        <v>0</v>
      </c>
      <c r="M87" s="46">
        <f t="shared" si="36"/>
        <v>0</v>
      </c>
    </row>
    <row r="88" spans="1:13" s="2" customFormat="1" ht="27" x14ac:dyDescent="0.25">
      <c r="A88" s="20" t="s">
        <v>219</v>
      </c>
      <c r="B88" s="20" t="s">
        <v>220</v>
      </c>
      <c r="C88" s="21" t="s">
        <v>221</v>
      </c>
      <c r="D88" s="9"/>
      <c r="E88" s="9"/>
      <c r="F88" s="44">
        <f t="shared" si="34"/>
        <v>0</v>
      </c>
      <c r="G88" s="45"/>
      <c r="H88" s="9"/>
      <c r="I88" s="66">
        <f t="shared" si="35"/>
        <v>0</v>
      </c>
      <c r="J88" s="46"/>
      <c r="K88" s="45"/>
      <c r="L88" s="66">
        <f t="shared" si="33"/>
        <v>0</v>
      </c>
      <c r="M88" s="46">
        <f t="shared" si="36"/>
        <v>0</v>
      </c>
    </row>
    <row r="89" spans="1:13" s="2" customFormat="1" ht="27" x14ac:dyDescent="0.25">
      <c r="A89" s="20" t="s">
        <v>222</v>
      </c>
      <c r="B89" s="20" t="s">
        <v>223</v>
      </c>
      <c r="C89" s="21" t="s">
        <v>224</v>
      </c>
      <c r="D89" s="9"/>
      <c r="E89" s="9"/>
      <c r="F89" s="44">
        <f t="shared" si="34"/>
        <v>0</v>
      </c>
      <c r="G89" s="45"/>
      <c r="H89" s="9"/>
      <c r="I89" s="66">
        <f t="shared" si="35"/>
        <v>0</v>
      </c>
      <c r="J89" s="46"/>
      <c r="K89" s="45"/>
      <c r="L89" s="66">
        <f t="shared" si="33"/>
        <v>0</v>
      </c>
      <c r="M89" s="46">
        <f t="shared" si="36"/>
        <v>0</v>
      </c>
    </row>
    <row r="90" spans="1:13" s="2" customFormat="1" ht="27" x14ac:dyDescent="0.25">
      <c r="A90" s="20" t="s">
        <v>225</v>
      </c>
      <c r="B90" s="20" t="s">
        <v>226</v>
      </c>
      <c r="C90" s="21" t="s">
        <v>227</v>
      </c>
      <c r="D90" s="9"/>
      <c r="E90" s="9"/>
      <c r="F90" s="44">
        <f t="shared" si="34"/>
        <v>0</v>
      </c>
      <c r="G90" s="45"/>
      <c r="H90" s="9"/>
      <c r="I90" s="66">
        <f t="shared" si="35"/>
        <v>0</v>
      </c>
      <c r="J90" s="46"/>
      <c r="K90" s="45"/>
      <c r="L90" s="66">
        <f t="shared" si="33"/>
        <v>0</v>
      </c>
      <c r="M90" s="46">
        <f t="shared" si="36"/>
        <v>0</v>
      </c>
    </row>
    <row r="91" spans="1:13" s="2" customFormat="1" ht="27" x14ac:dyDescent="0.25">
      <c r="A91" s="20" t="s">
        <v>228</v>
      </c>
      <c r="B91" s="20" t="s">
        <v>229</v>
      </c>
      <c r="C91" s="21" t="s">
        <v>230</v>
      </c>
      <c r="D91" s="9"/>
      <c r="E91" s="9"/>
      <c r="F91" s="44">
        <f t="shared" si="34"/>
        <v>0</v>
      </c>
      <c r="G91" s="45"/>
      <c r="H91" s="9"/>
      <c r="I91" s="66">
        <f t="shared" si="35"/>
        <v>0</v>
      </c>
      <c r="J91" s="46"/>
      <c r="K91" s="45"/>
      <c r="L91" s="66">
        <f t="shared" si="33"/>
        <v>0</v>
      </c>
      <c r="M91" s="46">
        <f t="shared" si="36"/>
        <v>0</v>
      </c>
    </row>
    <row r="92" spans="1:13" s="2" customFormat="1" ht="39" x14ac:dyDescent="0.25">
      <c r="A92" s="20" t="s">
        <v>231</v>
      </c>
      <c r="B92" s="20" t="s">
        <v>232</v>
      </c>
      <c r="C92" s="22" t="s">
        <v>233</v>
      </c>
      <c r="D92" s="9"/>
      <c r="E92" s="9"/>
      <c r="F92" s="44">
        <f t="shared" si="34"/>
        <v>0</v>
      </c>
      <c r="G92" s="45"/>
      <c r="H92" s="9"/>
      <c r="I92" s="66">
        <f t="shared" si="35"/>
        <v>0</v>
      </c>
      <c r="J92" s="46"/>
      <c r="K92" s="45"/>
      <c r="L92" s="66">
        <f t="shared" si="33"/>
        <v>0</v>
      </c>
      <c r="M92" s="46">
        <f t="shared" si="36"/>
        <v>0</v>
      </c>
    </row>
    <row r="93" spans="1:13" s="2" customFormat="1" ht="27" x14ac:dyDescent="0.25">
      <c r="A93" s="20" t="s">
        <v>234</v>
      </c>
      <c r="B93" s="20" t="s">
        <v>235</v>
      </c>
      <c r="C93" s="21" t="s">
        <v>236</v>
      </c>
      <c r="D93" s="9"/>
      <c r="E93" s="9"/>
      <c r="F93" s="44">
        <f t="shared" si="34"/>
        <v>0</v>
      </c>
      <c r="G93" s="45"/>
      <c r="H93" s="9"/>
      <c r="I93" s="66">
        <f t="shared" si="35"/>
        <v>0</v>
      </c>
      <c r="J93" s="46"/>
      <c r="K93" s="45"/>
      <c r="L93" s="66">
        <f t="shared" si="33"/>
        <v>0</v>
      </c>
      <c r="M93" s="46">
        <f t="shared" si="36"/>
        <v>0</v>
      </c>
    </row>
    <row r="94" spans="1:13" s="2" customFormat="1" ht="27" x14ac:dyDescent="0.25">
      <c r="A94" s="20" t="s">
        <v>237</v>
      </c>
      <c r="B94" s="20" t="s">
        <v>238</v>
      </c>
      <c r="C94" s="21" t="s">
        <v>239</v>
      </c>
      <c r="D94" s="9"/>
      <c r="E94" s="9"/>
      <c r="F94" s="44">
        <f t="shared" si="34"/>
        <v>0</v>
      </c>
      <c r="G94" s="45"/>
      <c r="H94" s="9"/>
      <c r="I94" s="66">
        <f t="shared" si="35"/>
        <v>0</v>
      </c>
      <c r="J94" s="46"/>
      <c r="K94" s="45"/>
      <c r="L94" s="66">
        <f t="shared" si="33"/>
        <v>0</v>
      </c>
      <c r="M94" s="46">
        <f t="shared" si="36"/>
        <v>0</v>
      </c>
    </row>
    <row r="95" spans="1:13" s="2" customFormat="1" ht="26.25" x14ac:dyDescent="0.25">
      <c r="A95" s="20" t="s">
        <v>240</v>
      </c>
      <c r="B95" s="20" t="s">
        <v>241</v>
      </c>
      <c r="C95" s="22" t="s">
        <v>242</v>
      </c>
      <c r="D95" s="9"/>
      <c r="E95" s="9"/>
      <c r="F95" s="44">
        <f t="shared" si="34"/>
        <v>0</v>
      </c>
      <c r="G95" s="45"/>
      <c r="H95" s="9"/>
      <c r="I95" s="66">
        <f t="shared" si="35"/>
        <v>0</v>
      </c>
      <c r="J95" s="46"/>
      <c r="K95" s="45"/>
      <c r="L95" s="66">
        <f t="shared" si="33"/>
        <v>0</v>
      </c>
      <c r="M95" s="46">
        <f t="shared" si="36"/>
        <v>0</v>
      </c>
    </row>
    <row r="96" spans="1:13" s="2" customFormat="1" ht="27" x14ac:dyDescent="0.25">
      <c r="A96" s="20" t="s">
        <v>243</v>
      </c>
      <c r="B96" s="20" t="s">
        <v>244</v>
      </c>
      <c r="C96" s="21" t="s">
        <v>245</v>
      </c>
      <c r="D96" s="9"/>
      <c r="E96" s="9"/>
      <c r="F96" s="44">
        <f t="shared" si="34"/>
        <v>0</v>
      </c>
      <c r="G96" s="45"/>
      <c r="H96" s="9"/>
      <c r="I96" s="66">
        <f t="shared" si="35"/>
        <v>0</v>
      </c>
      <c r="J96" s="46"/>
      <c r="K96" s="45"/>
      <c r="L96" s="66">
        <f t="shared" si="33"/>
        <v>0</v>
      </c>
      <c r="M96" s="46">
        <f t="shared" si="36"/>
        <v>0</v>
      </c>
    </row>
    <row r="97" spans="1:13" s="2" customFormat="1" ht="27" x14ac:dyDescent="0.25">
      <c r="A97" s="20" t="s">
        <v>246</v>
      </c>
      <c r="B97" s="20" t="s">
        <v>247</v>
      </c>
      <c r="C97" s="21" t="s">
        <v>248</v>
      </c>
      <c r="D97" s="9"/>
      <c r="E97" s="9"/>
      <c r="F97" s="44">
        <f t="shared" si="34"/>
        <v>0</v>
      </c>
      <c r="G97" s="45"/>
      <c r="H97" s="9"/>
      <c r="I97" s="66">
        <f t="shared" si="35"/>
        <v>0</v>
      </c>
      <c r="J97" s="46"/>
      <c r="K97" s="45"/>
      <c r="L97" s="66">
        <f t="shared" si="33"/>
        <v>0</v>
      </c>
      <c r="M97" s="46">
        <f t="shared" si="36"/>
        <v>0</v>
      </c>
    </row>
    <row r="98" spans="1:13" s="2" customFormat="1" ht="39" x14ac:dyDescent="0.25">
      <c r="A98" s="20" t="s">
        <v>249</v>
      </c>
      <c r="B98" s="20" t="s">
        <v>250</v>
      </c>
      <c r="C98" s="22" t="s">
        <v>251</v>
      </c>
      <c r="D98" s="9"/>
      <c r="E98" s="9"/>
      <c r="F98" s="44">
        <f t="shared" si="34"/>
        <v>0</v>
      </c>
      <c r="G98" s="45"/>
      <c r="H98" s="9"/>
      <c r="I98" s="66">
        <f t="shared" si="35"/>
        <v>0</v>
      </c>
      <c r="J98" s="46"/>
      <c r="K98" s="45"/>
      <c r="L98" s="66">
        <f t="shared" si="33"/>
        <v>0</v>
      </c>
      <c r="M98" s="46">
        <f t="shared" si="36"/>
        <v>0</v>
      </c>
    </row>
    <row r="99" spans="1:13" s="2" customFormat="1" ht="13.5" x14ac:dyDescent="0.25">
      <c r="A99" s="20" t="s">
        <v>252</v>
      </c>
      <c r="B99" s="20" t="s">
        <v>253</v>
      </c>
      <c r="C99" s="21" t="s">
        <v>254</v>
      </c>
      <c r="D99" s="9"/>
      <c r="E99" s="9"/>
      <c r="F99" s="44">
        <f t="shared" si="34"/>
        <v>0</v>
      </c>
      <c r="G99" s="45"/>
      <c r="H99" s="9"/>
      <c r="I99" s="66">
        <f t="shared" si="35"/>
        <v>0</v>
      </c>
      <c r="J99" s="46"/>
      <c r="K99" s="45"/>
      <c r="L99" s="66">
        <f t="shared" si="33"/>
        <v>0</v>
      </c>
      <c r="M99" s="46">
        <f t="shared" si="36"/>
        <v>0</v>
      </c>
    </row>
    <row r="100" spans="1:13" s="2" customFormat="1" ht="27" x14ac:dyDescent="0.25">
      <c r="A100" s="20" t="s">
        <v>255</v>
      </c>
      <c r="B100" s="20" t="s">
        <v>256</v>
      </c>
      <c r="C100" s="21" t="s">
        <v>257</v>
      </c>
      <c r="D100" s="9"/>
      <c r="E100" s="9"/>
      <c r="F100" s="44">
        <f t="shared" si="34"/>
        <v>0</v>
      </c>
      <c r="G100" s="45"/>
      <c r="H100" s="9"/>
      <c r="I100" s="66">
        <f t="shared" si="35"/>
        <v>0</v>
      </c>
      <c r="J100" s="46"/>
      <c r="K100" s="45"/>
      <c r="L100" s="66">
        <f t="shared" si="33"/>
        <v>0</v>
      </c>
      <c r="M100" s="46">
        <f t="shared" si="36"/>
        <v>0</v>
      </c>
    </row>
    <row r="101" spans="1:13" s="2" customFormat="1" ht="39" x14ac:dyDescent="0.25">
      <c r="A101" s="20" t="s">
        <v>258</v>
      </c>
      <c r="B101" s="20" t="s">
        <v>259</v>
      </c>
      <c r="C101" s="22" t="s">
        <v>260</v>
      </c>
      <c r="D101" s="9"/>
      <c r="E101" s="9"/>
      <c r="F101" s="44">
        <f t="shared" si="34"/>
        <v>0</v>
      </c>
      <c r="G101" s="45"/>
      <c r="H101" s="9"/>
      <c r="I101" s="66">
        <f t="shared" si="35"/>
        <v>0</v>
      </c>
      <c r="J101" s="46"/>
      <c r="K101" s="45"/>
      <c r="L101" s="66">
        <f t="shared" si="33"/>
        <v>0</v>
      </c>
      <c r="M101" s="46">
        <f t="shared" si="36"/>
        <v>0</v>
      </c>
    </row>
    <row r="102" spans="1:13" s="2" customFormat="1" ht="13.5" x14ac:dyDescent="0.25">
      <c r="A102" s="20" t="s">
        <v>261</v>
      </c>
      <c r="B102" s="20" t="s">
        <v>262</v>
      </c>
      <c r="C102" s="21" t="s">
        <v>263</v>
      </c>
      <c r="D102" s="9"/>
      <c r="E102" s="9"/>
      <c r="F102" s="44">
        <f t="shared" si="34"/>
        <v>0</v>
      </c>
      <c r="G102" s="45"/>
      <c r="H102" s="9"/>
      <c r="I102" s="66">
        <f t="shared" si="35"/>
        <v>0</v>
      </c>
      <c r="J102" s="46"/>
      <c r="K102" s="45"/>
      <c r="L102" s="66">
        <f t="shared" si="33"/>
        <v>0</v>
      </c>
      <c r="M102" s="46">
        <f t="shared" si="36"/>
        <v>0</v>
      </c>
    </row>
    <row r="103" spans="1:13" s="2" customFormat="1" ht="27" x14ac:dyDescent="0.25">
      <c r="A103" s="20" t="s">
        <v>264</v>
      </c>
      <c r="B103" s="20" t="s">
        <v>265</v>
      </c>
      <c r="C103" s="21" t="s">
        <v>266</v>
      </c>
      <c r="D103" s="9"/>
      <c r="E103" s="9"/>
      <c r="F103" s="44">
        <f t="shared" si="34"/>
        <v>0</v>
      </c>
      <c r="G103" s="45"/>
      <c r="H103" s="9"/>
      <c r="I103" s="66">
        <f t="shared" si="35"/>
        <v>0</v>
      </c>
      <c r="J103" s="46"/>
      <c r="K103" s="45"/>
      <c r="L103" s="66">
        <f t="shared" si="33"/>
        <v>0</v>
      </c>
      <c r="M103" s="46">
        <f t="shared" si="36"/>
        <v>0</v>
      </c>
    </row>
    <row r="104" spans="1:13" s="2" customFormat="1" ht="39" x14ac:dyDescent="0.25">
      <c r="A104" s="20" t="s">
        <v>267</v>
      </c>
      <c r="B104" s="20" t="s">
        <v>268</v>
      </c>
      <c r="C104" s="22" t="s">
        <v>269</v>
      </c>
      <c r="D104" s="9"/>
      <c r="E104" s="9"/>
      <c r="F104" s="44">
        <f t="shared" si="34"/>
        <v>0</v>
      </c>
      <c r="G104" s="45"/>
      <c r="H104" s="9"/>
      <c r="I104" s="66">
        <f t="shared" si="35"/>
        <v>0</v>
      </c>
      <c r="J104" s="46"/>
      <c r="K104" s="45"/>
      <c r="L104" s="66">
        <f t="shared" si="33"/>
        <v>0</v>
      </c>
      <c r="M104" s="46">
        <f t="shared" si="36"/>
        <v>0</v>
      </c>
    </row>
    <row r="105" spans="1:13" s="2" customFormat="1" ht="54" x14ac:dyDescent="0.25">
      <c r="A105" s="20" t="s">
        <v>270</v>
      </c>
      <c r="B105" s="20" t="s">
        <v>271</v>
      </c>
      <c r="C105" s="21" t="s">
        <v>272</v>
      </c>
      <c r="D105" s="9"/>
      <c r="E105" s="9"/>
      <c r="F105" s="44">
        <f t="shared" si="34"/>
        <v>0</v>
      </c>
      <c r="G105" s="45"/>
      <c r="H105" s="9"/>
      <c r="I105" s="66">
        <f t="shared" si="35"/>
        <v>0</v>
      </c>
      <c r="J105" s="46"/>
      <c r="K105" s="45"/>
      <c r="L105" s="66">
        <f t="shared" si="33"/>
        <v>0</v>
      </c>
      <c r="M105" s="46">
        <f t="shared" si="36"/>
        <v>0</v>
      </c>
    </row>
    <row r="106" spans="1:13" s="2" customFormat="1" ht="27" x14ac:dyDescent="0.25">
      <c r="A106" s="20" t="s">
        <v>273</v>
      </c>
      <c r="B106" s="20" t="s">
        <v>274</v>
      </c>
      <c r="C106" s="21" t="s">
        <v>275</v>
      </c>
      <c r="D106" s="9"/>
      <c r="E106" s="9"/>
      <c r="F106" s="44">
        <f t="shared" si="34"/>
        <v>0</v>
      </c>
      <c r="G106" s="45"/>
      <c r="H106" s="9"/>
      <c r="I106" s="66">
        <f t="shared" si="35"/>
        <v>0</v>
      </c>
      <c r="J106" s="46"/>
      <c r="K106" s="45"/>
      <c r="L106" s="66">
        <f t="shared" si="33"/>
        <v>0</v>
      </c>
      <c r="M106" s="46">
        <f t="shared" si="36"/>
        <v>0</v>
      </c>
    </row>
    <row r="107" spans="1:13" s="2" customFormat="1" ht="40.5" x14ac:dyDescent="0.25">
      <c r="A107" s="20" t="s">
        <v>276</v>
      </c>
      <c r="B107" s="20" t="s">
        <v>277</v>
      </c>
      <c r="C107" s="21" t="s">
        <v>278</v>
      </c>
      <c r="D107" s="9"/>
      <c r="E107" s="9"/>
      <c r="F107" s="44">
        <f t="shared" si="34"/>
        <v>0</v>
      </c>
      <c r="G107" s="45"/>
      <c r="H107" s="9"/>
      <c r="I107" s="66">
        <f t="shared" si="35"/>
        <v>0</v>
      </c>
      <c r="J107" s="46"/>
      <c r="K107" s="45"/>
      <c r="L107" s="66">
        <f t="shared" si="33"/>
        <v>0</v>
      </c>
      <c r="M107" s="46">
        <f t="shared" si="36"/>
        <v>0</v>
      </c>
    </row>
    <row r="108" spans="1:13" s="2" customFormat="1" ht="27" x14ac:dyDescent="0.25">
      <c r="A108" s="20" t="s">
        <v>279</v>
      </c>
      <c r="B108" s="20" t="s">
        <v>280</v>
      </c>
      <c r="C108" s="21" t="s">
        <v>281</v>
      </c>
      <c r="D108" s="9"/>
      <c r="E108" s="9"/>
      <c r="F108" s="44">
        <f t="shared" si="34"/>
        <v>0</v>
      </c>
      <c r="G108" s="45"/>
      <c r="H108" s="9"/>
      <c r="I108" s="66">
        <f t="shared" si="35"/>
        <v>0</v>
      </c>
      <c r="J108" s="46"/>
      <c r="K108" s="45"/>
      <c r="L108" s="66">
        <f t="shared" si="33"/>
        <v>0</v>
      </c>
      <c r="M108" s="46">
        <f t="shared" si="36"/>
        <v>0</v>
      </c>
    </row>
    <row r="109" spans="1:13" s="2" customFormat="1" ht="27" x14ac:dyDescent="0.25">
      <c r="A109" s="20" t="s">
        <v>282</v>
      </c>
      <c r="B109" s="20" t="s">
        <v>283</v>
      </c>
      <c r="C109" s="21" t="s">
        <v>284</v>
      </c>
      <c r="D109" s="9"/>
      <c r="E109" s="9"/>
      <c r="F109" s="44">
        <f t="shared" si="34"/>
        <v>0</v>
      </c>
      <c r="G109" s="45"/>
      <c r="H109" s="9"/>
      <c r="I109" s="66">
        <f t="shared" si="35"/>
        <v>0</v>
      </c>
      <c r="J109" s="46"/>
      <c r="K109" s="45"/>
      <c r="L109" s="66">
        <f t="shared" si="33"/>
        <v>0</v>
      </c>
      <c r="M109" s="46">
        <f t="shared" si="36"/>
        <v>0</v>
      </c>
    </row>
    <row r="110" spans="1:13" s="2" customFormat="1" ht="27" x14ac:dyDescent="0.25">
      <c r="A110" s="20" t="s">
        <v>285</v>
      </c>
      <c r="B110" s="20" t="s">
        <v>286</v>
      </c>
      <c r="C110" s="21" t="s">
        <v>287</v>
      </c>
      <c r="D110" s="9"/>
      <c r="E110" s="9"/>
      <c r="F110" s="44">
        <f t="shared" si="34"/>
        <v>0</v>
      </c>
      <c r="G110" s="45"/>
      <c r="H110" s="9"/>
      <c r="I110" s="66">
        <f t="shared" si="35"/>
        <v>0</v>
      </c>
      <c r="J110" s="46"/>
      <c r="K110" s="45"/>
      <c r="L110" s="66">
        <f t="shared" si="33"/>
        <v>0</v>
      </c>
      <c r="M110" s="46">
        <f t="shared" si="36"/>
        <v>0</v>
      </c>
    </row>
    <row r="111" spans="1:13" s="2" customFormat="1" ht="67.5" x14ac:dyDescent="0.25">
      <c r="A111" s="20" t="s">
        <v>288</v>
      </c>
      <c r="B111" s="20" t="s">
        <v>289</v>
      </c>
      <c r="C111" s="21" t="s">
        <v>290</v>
      </c>
      <c r="D111" s="9"/>
      <c r="E111" s="9"/>
      <c r="F111" s="44">
        <f t="shared" si="34"/>
        <v>0</v>
      </c>
      <c r="G111" s="45"/>
      <c r="H111" s="9"/>
      <c r="I111" s="66">
        <f t="shared" si="35"/>
        <v>0</v>
      </c>
      <c r="J111" s="46"/>
      <c r="K111" s="45"/>
      <c r="L111" s="66">
        <f t="shared" si="33"/>
        <v>0</v>
      </c>
      <c r="M111" s="46">
        <f t="shared" si="36"/>
        <v>0</v>
      </c>
    </row>
    <row r="112" spans="1:13" s="2" customFormat="1" ht="27" x14ac:dyDescent="0.25">
      <c r="A112" s="20" t="s">
        <v>291</v>
      </c>
      <c r="B112" s="20" t="s">
        <v>292</v>
      </c>
      <c r="C112" s="21" t="s">
        <v>293</v>
      </c>
      <c r="D112" s="9"/>
      <c r="E112" s="9"/>
      <c r="F112" s="44">
        <f t="shared" si="34"/>
        <v>0</v>
      </c>
      <c r="G112" s="45"/>
      <c r="H112" s="9"/>
      <c r="I112" s="66">
        <f t="shared" si="35"/>
        <v>0</v>
      </c>
      <c r="J112" s="46"/>
      <c r="K112" s="45"/>
      <c r="L112" s="66">
        <f t="shared" si="33"/>
        <v>0</v>
      </c>
      <c r="M112" s="46">
        <f t="shared" si="36"/>
        <v>0</v>
      </c>
    </row>
    <row r="113" spans="1:13" s="2" customFormat="1" ht="13.5" x14ac:dyDescent="0.25">
      <c r="A113" s="20" t="s">
        <v>294</v>
      </c>
      <c r="B113" s="20" t="s">
        <v>295</v>
      </c>
      <c r="C113" s="21" t="s">
        <v>296</v>
      </c>
      <c r="D113" s="9"/>
      <c r="E113" s="9"/>
      <c r="F113" s="44">
        <f t="shared" si="34"/>
        <v>0</v>
      </c>
      <c r="G113" s="45"/>
      <c r="H113" s="9"/>
      <c r="I113" s="66">
        <f t="shared" si="35"/>
        <v>0</v>
      </c>
      <c r="J113" s="46"/>
      <c r="K113" s="45"/>
      <c r="L113" s="66">
        <f t="shared" si="33"/>
        <v>0</v>
      </c>
      <c r="M113" s="46">
        <f t="shared" si="36"/>
        <v>0</v>
      </c>
    </row>
    <row r="114" spans="1:13" s="2" customFormat="1" ht="40.5" x14ac:dyDescent="0.25">
      <c r="A114" s="20" t="s">
        <v>297</v>
      </c>
      <c r="B114" s="20" t="s">
        <v>298</v>
      </c>
      <c r="C114" s="21" t="s">
        <v>299</v>
      </c>
      <c r="D114" s="9"/>
      <c r="E114" s="9"/>
      <c r="F114" s="44">
        <f t="shared" si="34"/>
        <v>0</v>
      </c>
      <c r="G114" s="45"/>
      <c r="H114" s="9"/>
      <c r="I114" s="66">
        <f t="shared" si="35"/>
        <v>0</v>
      </c>
      <c r="J114" s="46"/>
      <c r="K114" s="45"/>
      <c r="L114" s="66">
        <f t="shared" si="33"/>
        <v>0</v>
      </c>
      <c r="M114" s="46">
        <f t="shared" si="36"/>
        <v>0</v>
      </c>
    </row>
    <row r="115" spans="1:13" s="2" customFormat="1" ht="27" x14ac:dyDescent="0.25">
      <c r="A115" s="20" t="s">
        <v>300</v>
      </c>
      <c r="B115" s="20" t="s">
        <v>301</v>
      </c>
      <c r="C115" s="21" t="s">
        <v>302</v>
      </c>
      <c r="D115" s="9"/>
      <c r="E115" s="9"/>
      <c r="F115" s="44">
        <f t="shared" si="34"/>
        <v>0</v>
      </c>
      <c r="G115" s="45"/>
      <c r="H115" s="9"/>
      <c r="I115" s="66">
        <f t="shared" si="35"/>
        <v>0</v>
      </c>
      <c r="J115" s="46"/>
      <c r="K115" s="45"/>
      <c r="L115" s="66">
        <f>SUM(J115:K115)</f>
        <v>0</v>
      </c>
      <c r="M115" s="46">
        <f t="shared" si="36"/>
        <v>0</v>
      </c>
    </row>
    <row r="116" spans="1:13" s="2" customFormat="1" ht="13.5" x14ac:dyDescent="0.25">
      <c r="A116" s="16" t="s">
        <v>303</v>
      </c>
      <c r="B116" s="16" t="s">
        <v>304</v>
      </c>
      <c r="C116" s="17" t="s">
        <v>305</v>
      </c>
      <c r="D116" s="8">
        <f>SUM(D117:D120)</f>
        <v>0</v>
      </c>
      <c r="E116" s="8">
        <f>SUM(E117:E120)</f>
        <v>0</v>
      </c>
      <c r="F116" s="8">
        <f>+D116+E116</f>
        <v>0</v>
      </c>
      <c r="G116" s="60">
        <f>SUM(G117:G120)</f>
        <v>0</v>
      </c>
      <c r="H116" s="8">
        <f>SUM(H117:H120)</f>
        <v>0</v>
      </c>
      <c r="I116" s="65">
        <f>+F116+G116+H116</f>
        <v>0</v>
      </c>
      <c r="J116" s="43">
        <f>SUM(J117:J120)</f>
        <v>0</v>
      </c>
      <c r="K116" s="60">
        <f>SUM(K117:K120)</f>
        <v>0</v>
      </c>
      <c r="L116" s="65">
        <f>+J116+K116</f>
        <v>0</v>
      </c>
      <c r="M116" s="43">
        <f>SUM(M117:M120)</f>
        <v>0</v>
      </c>
    </row>
    <row r="117" spans="1:13" s="2" customFormat="1" ht="13.5" x14ac:dyDescent="0.25">
      <c r="A117" s="20" t="s">
        <v>306</v>
      </c>
      <c r="B117" s="20" t="s">
        <v>307</v>
      </c>
      <c r="C117" s="22" t="s">
        <v>308</v>
      </c>
      <c r="D117" s="9"/>
      <c r="E117" s="9"/>
      <c r="F117" s="44">
        <f>SUM(D117:E117)</f>
        <v>0</v>
      </c>
      <c r="G117" s="45"/>
      <c r="H117" s="9"/>
      <c r="I117" s="66">
        <f t="shared" ref="I117:I120" si="37">SUM(F117:H117)</f>
        <v>0</v>
      </c>
      <c r="J117" s="46"/>
      <c r="K117" s="45"/>
      <c r="L117" s="66">
        <f>SUM(J117:K117)</f>
        <v>0</v>
      </c>
      <c r="M117" s="46">
        <f t="shared" ref="M117:M120" si="38">+L117+I117</f>
        <v>0</v>
      </c>
    </row>
    <row r="118" spans="1:13" s="2" customFormat="1" ht="13.5" x14ac:dyDescent="0.25">
      <c r="A118" s="20" t="s">
        <v>309</v>
      </c>
      <c r="B118" s="20" t="s">
        <v>310</v>
      </c>
      <c r="C118" s="22" t="s">
        <v>311</v>
      </c>
      <c r="D118" s="9"/>
      <c r="E118" s="9"/>
      <c r="F118" s="44">
        <f>SUM(D118:E118)</f>
        <v>0</v>
      </c>
      <c r="G118" s="45"/>
      <c r="H118" s="9"/>
      <c r="I118" s="66">
        <f t="shared" si="37"/>
        <v>0</v>
      </c>
      <c r="J118" s="46"/>
      <c r="K118" s="45"/>
      <c r="L118" s="66">
        <f t="shared" ref="L118:L120" si="39">SUM(J118:K118)</f>
        <v>0</v>
      </c>
      <c r="M118" s="46">
        <f t="shared" si="38"/>
        <v>0</v>
      </c>
    </row>
    <row r="119" spans="1:13" s="2" customFormat="1" ht="26.25" x14ac:dyDescent="0.25">
      <c r="A119" s="20" t="s">
        <v>312</v>
      </c>
      <c r="B119" s="20" t="s">
        <v>313</v>
      </c>
      <c r="C119" s="22" t="s">
        <v>314</v>
      </c>
      <c r="D119" s="9"/>
      <c r="E119" s="9"/>
      <c r="F119" s="44">
        <f>SUM(D119:E119)</f>
        <v>0</v>
      </c>
      <c r="G119" s="45"/>
      <c r="H119" s="9"/>
      <c r="I119" s="66">
        <f t="shared" si="37"/>
        <v>0</v>
      </c>
      <c r="J119" s="46"/>
      <c r="K119" s="45"/>
      <c r="L119" s="66">
        <f t="shared" si="39"/>
        <v>0</v>
      </c>
      <c r="M119" s="46">
        <f t="shared" si="38"/>
        <v>0</v>
      </c>
    </row>
    <row r="120" spans="1:13" s="2" customFormat="1" ht="13.5" x14ac:dyDescent="0.25">
      <c r="A120" s="20" t="s">
        <v>315</v>
      </c>
      <c r="B120" s="20" t="s">
        <v>316</v>
      </c>
      <c r="C120" s="22" t="s">
        <v>317</v>
      </c>
      <c r="D120" s="9"/>
      <c r="E120" s="9"/>
      <c r="F120" s="44">
        <f>SUM(D120:E120)</f>
        <v>0</v>
      </c>
      <c r="G120" s="45"/>
      <c r="H120" s="9"/>
      <c r="I120" s="66">
        <f t="shared" si="37"/>
        <v>0</v>
      </c>
      <c r="J120" s="46"/>
      <c r="K120" s="45"/>
      <c r="L120" s="66">
        <f t="shared" si="39"/>
        <v>0</v>
      </c>
      <c r="M120" s="46">
        <f t="shared" si="38"/>
        <v>0</v>
      </c>
    </row>
    <row r="121" spans="1:13" s="2" customFormat="1" ht="13.5" x14ac:dyDescent="0.25">
      <c r="A121" s="16" t="s">
        <v>318</v>
      </c>
      <c r="B121" s="16" t="s">
        <v>319</v>
      </c>
      <c r="C121" s="17" t="s">
        <v>320</v>
      </c>
      <c r="D121" s="8">
        <f t="shared" ref="D121:K121" si="40">+D122</f>
        <v>0</v>
      </c>
      <c r="E121" s="8">
        <f t="shared" si="40"/>
        <v>0</v>
      </c>
      <c r="F121" s="8">
        <f>+F122</f>
        <v>0</v>
      </c>
      <c r="G121" s="60">
        <f>+G122</f>
        <v>0</v>
      </c>
      <c r="H121" s="8">
        <f t="shared" si="40"/>
        <v>0</v>
      </c>
      <c r="I121" s="65">
        <f t="shared" si="40"/>
        <v>0</v>
      </c>
      <c r="J121" s="43">
        <f t="shared" si="40"/>
        <v>0</v>
      </c>
      <c r="K121" s="60">
        <f t="shared" si="40"/>
        <v>0</v>
      </c>
      <c r="L121" s="65">
        <f>+L122</f>
        <v>0</v>
      </c>
      <c r="M121" s="43">
        <f>+M122</f>
        <v>0</v>
      </c>
    </row>
    <row r="122" spans="1:13" s="2" customFormat="1" ht="13.5" x14ac:dyDescent="0.25">
      <c r="A122" s="16" t="s">
        <v>321</v>
      </c>
      <c r="B122" s="16" t="s">
        <v>322</v>
      </c>
      <c r="C122" s="17" t="s">
        <v>320</v>
      </c>
      <c r="D122" s="8">
        <f>SUM(D123:D124)</f>
        <v>0</v>
      </c>
      <c r="E122" s="8">
        <f>SUM(E123:E124)</f>
        <v>0</v>
      </c>
      <c r="F122" s="8">
        <f>+D122+E122</f>
        <v>0</v>
      </c>
      <c r="G122" s="60">
        <f>SUM(G123:G124)</f>
        <v>0</v>
      </c>
      <c r="H122" s="8">
        <f>SUM(H123:H124)</f>
        <v>0</v>
      </c>
      <c r="I122" s="65">
        <f>+F122+G122+H122</f>
        <v>0</v>
      </c>
      <c r="J122" s="43">
        <f>SUM(J123:J124)</f>
        <v>0</v>
      </c>
      <c r="K122" s="60">
        <f>SUM(K123:K124)</f>
        <v>0</v>
      </c>
      <c r="L122" s="65">
        <f>+J122+K122</f>
        <v>0</v>
      </c>
      <c r="M122" s="43">
        <f>SUM(M123:M124)</f>
        <v>0</v>
      </c>
    </row>
    <row r="123" spans="1:13" s="2" customFormat="1" ht="13.5" x14ac:dyDescent="0.25">
      <c r="A123" s="20" t="s">
        <v>323</v>
      </c>
      <c r="B123" s="20" t="s">
        <v>324</v>
      </c>
      <c r="C123" s="22" t="s">
        <v>325</v>
      </c>
      <c r="D123" s="9"/>
      <c r="E123" s="9"/>
      <c r="F123" s="44">
        <f>SUM(D123:E123)</f>
        <v>0</v>
      </c>
      <c r="G123" s="45"/>
      <c r="H123" s="9"/>
      <c r="I123" s="66">
        <f t="shared" ref="I123:I124" si="41">SUM(F123:H123)</f>
        <v>0</v>
      </c>
      <c r="J123" s="46"/>
      <c r="K123" s="45"/>
      <c r="L123" s="66">
        <f t="shared" ref="L123:L124" si="42">SUM(J123:K123)</f>
        <v>0</v>
      </c>
      <c r="M123" s="46">
        <f t="shared" ref="M123:M124" si="43">+L123+I123</f>
        <v>0</v>
      </c>
    </row>
    <row r="124" spans="1:13" s="2" customFormat="1" ht="13.5" x14ac:dyDescent="0.25">
      <c r="A124" s="20" t="s">
        <v>326</v>
      </c>
      <c r="B124" s="20" t="s">
        <v>327</v>
      </c>
      <c r="C124" s="22" t="s">
        <v>200</v>
      </c>
      <c r="D124" s="9"/>
      <c r="E124" s="9"/>
      <c r="F124" s="44">
        <f>SUM(D124:E124)</f>
        <v>0</v>
      </c>
      <c r="G124" s="45"/>
      <c r="H124" s="9"/>
      <c r="I124" s="66">
        <f t="shared" si="41"/>
        <v>0</v>
      </c>
      <c r="J124" s="46"/>
      <c r="K124" s="45"/>
      <c r="L124" s="66">
        <f t="shared" si="42"/>
        <v>0</v>
      </c>
      <c r="M124" s="46">
        <f t="shared" si="43"/>
        <v>0</v>
      </c>
    </row>
    <row r="125" spans="1:13" s="2" customFormat="1" ht="13.5" x14ac:dyDescent="0.25">
      <c r="A125" s="16" t="s">
        <v>328</v>
      </c>
      <c r="B125" s="16" t="s">
        <v>329</v>
      </c>
      <c r="C125" s="17" t="s">
        <v>330</v>
      </c>
      <c r="D125" s="7">
        <f>D127+D139+D144+D169+D213+D243+D251+D267+D278+D314+D331</f>
        <v>32152623.539999999</v>
      </c>
      <c r="E125" s="7">
        <f>E127+E139+E144+E169+E213+E243+E251+E267+E278+E314+E331</f>
        <v>0</v>
      </c>
      <c r="F125" s="8">
        <f>+D125+E125</f>
        <v>32152623.539999999</v>
      </c>
      <c r="G125" s="10">
        <f>G127+G139+G144+G169+G213+G243+G251+G267+G278+G314+G331</f>
        <v>534500000</v>
      </c>
      <c r="H125" s="7">
        <f>H127+H139+H144+H169+H213+H243+H251+H267+H278+H314+H331</f>
        <v>0</v>
      </c>
      <c r="I125" s="65">
        <f>+F125+G125+H125</f>
        <v>566652623.53999996</v>
      </c>
      <c r="J125" s="43">
        <f>J127+J139+J144+J169+J213+J243+J251+J267+J278+J314+J331</f>
        <v>8698983</v>
      </c>
      <c r="K125" s="10">
        <f>K127+K139+K144+K169+K213+K243+K251+K267+K278+K314</f>
        <v>779006190</v>
      </c>
      <c r="L125" s="74">
        <f>+J125+K125</f>
        <v>787705173</v>
      </c>
      <c r="M125" s="42">
        <f>L125+I125</f>
        <v>1354357796.54</v>
      </c>
    </row>
    <row r="126" spans="1:13" s="36" customFormat="1" ht="13.5" x14ac:dyDescent="0.25">
      <c r="A126" s="34" t="s">
        <v>3635</v>
      </c>
      <c r="B126" s="34"/>
      <c r="C126" s="35" t="s">
        <v>3636</v>
      </c>
      <c r="D126" s="49"/>
      <c r="E126" s="49"/>
      <c r="F126" s="49"/>
      <c r="G126" s="62"/>
      <c r="H126" s="49"/>
      <c r="I126" s="67"/>
      <c r="J126" s="71"/>
      <c r="K126" s="62"/>
      <c r="L126" s="67"/>
      <c r="M126" s="71"/>
    </row>
    <row r="127" spans="1:13" s="2" customFormat="1" ht="27" x14ac:dyDescent="0.25">
      <c r="A127" s="16" t="s">
        <v>331</v>
      </c>
      <c r="B127" s="16" t="s">
        <v>332</v>
      </c>
      <c r="C127" s="17" t="s">
        <v>333</v>
      </c>
      <c r="D127" s="8">
        <f>SUM(D128:D138)</f>
        <v>0</v>
      </c>
      <c r="E127" s="8">
        <f>SUM(E128:E138)</f>
        <v>0</v>
      </c>
      <c r="F127" s="8">
        <f>+D127+E127</f>
        <v>0</v>
      </c>
      <c r="G127" s="60">
        <f>SUM(G128:G138)</f>
        <v>0</v>
      </c>
      <c r="H127" s="8">
        <f>SUM(H128:H138)</f>
        <v>0</v>
      </c>
      <c r="I127" s="65">
        <f>+F127+G127+H127</f>
        <v>0</v>
      </c>
      <c r="J127" s="43">
        <f>SUM(J128:J138)</f>
        <v>0</v>
      </c>
      <c r="K127" s="60">
        <f>SUM(K128:K138)</f>
        <v>0</v>
      </c>
      <c r="L127" s="65">
        <f>+J127+K127</f>
        <v>0</v>
      </c>
      <c r="M127" s="43">
        <f>SUM(M128:M138)</f>
        <v>0</v>
      </c>
    </row>
    <row r="128" spans="1:13" s="2" customFormat="1" ht="13.5" x14ac:dyDescent="0.25">
      <c r="A128" s="20" t="s">
        <v>334</v>
      </c>
      <c r="B128" s="20" t="s">
        <v>335</v>
      </c>
      <c r="C128" s="22" t="s">
        <v>336</v>
      </c>
      <c r="D128" s="9"/>
      <c r="E128" s="9"/>
      <c r="F128" s="44">
        <f t="shared" ref="F128:F138" si="44">SUM(D128:E128)</f>
        <v>0</v>
      </c>
      <c r="G128" s="45"/>
      <c r="H128" s="9"/>
      <c r="I128" s="66">
        <f t="shared" ref="I128:I138" si="45">SUM(F128:H128)</f>
        <v>0</v>
      </c>
      <c r="J128" s="46"/>
      <c r="K128" s="45"/>
      <c r="L128" s="66">
        <f t="shared" ref="L128:L138" si="46">SUM(J128:K128)</f>
        <v>0</v>
      </c>
      <c r="M128" s="46">
        <f t="shared" ref="M128:M138" si="47">+L128+I128</f>
        <v>0</v>
      </c>
    </row>
    <row r="129" spans="1:13" s="2" customFormat="1" ht="13.5" x14ac:dyDescent="0.25">
      <c r="A129" s="20" t="s">
        <v>337</v>
      </c>
      <c r="B129" s="20" t="s">
        <v>338</v>
      </c>
      <c r="C129" s="22" t="s">
        <v>339</v>
      </c>
      <c r="D129" s="9"/>
      <c r="E129" s="9"/>
      <c r="F129" s="44">
        <f t="shared" si="44"/>
        <v>0</v>
      </c>
      <c r="G129" s="45"/>
      <c r="H129" s="9"/>
      <c r="I129" s="66">
        <f t="shared" si="45"/>
        <v>0</v>
      </c>
      <c r="J129" s="46"/>
      <c r="K129" s="45"/>
      <c r="L129" s="66">
        <f t="shared" si="46"/>
        <v>0</v>
      </c>
      <c r="M129" s="46">
        <f t="shared" si="47"/>
        <v>0</v>
      </c>
    </row>
    <row r="130" spans="1:13" s="2" customFormat="1" ht="13.5" x14ac:dyDescent="0.25">
      <c r="A130" s="20" t="s">
        <v>340</v>
      </c>
      <c r="B130" s="20" t="s">
        <v>341</v>
      </c>
      <c r="C130" s="22" t="s">
        <v>342</v>
      </c>
      <c r="D130" s="9"/>
      <c r="E130" s="9"/>
      <c r="F130" s="44">
        <f t="shared" si="44"/>
        <v>0</v>
      </c>
      <c r="G130" s="45"/>
      <c r="H130" s="9"/>
      <c r="I130" s="66">
        <f t="shared" si="45"/>
        <v>0</v>
      </c>
      <c r="J130" s="46"/>
      <c r="K130" s="45"/>
      <c r="L130" s="66">
        <f t="shared" si="46"/>
        <v>0</v>
      </c>
      <c r="M130" s="46">
        <f t="shared" si="47"/>
        <v>0</v>
      </c>
    </row>
    <row r="131" spans="1:13" s="2" customFormat="1" ht="13.5" x14ac:dyDescent="0.25">
      <c r="A131" s="20" t="s">
        <v>343</v>
      </c>
      <c r="B131" s="20" t="s">
        <v>344</v>
      </c>
      <c r="C131" s="22" t="s">
        <v>345</v>
      </c>
      <c r="D131" s="9"/>
      <c r="E131" s="9"/>
      <c r="F131" s="44">
        <f t="shared" si="44"/>
        <v>0</v>
      </c>
      <c r="G131" s="45"/>
      <c r="H131" s="9"/>
      <c r="I131" s="66">
        <f t="shared" si="45"/>
        <v>0</v>
      </c>
      <c r="J131" s="46"/>
      <c r="K131" s="45"/>
      <c r="L131" s="66">
        <f t="shared" si="46"/>
        <v>0</v>
      </c>
      <c r="M131" s="46">
        <f t="shared" si="47"/>
        <v>0</v>
      </c>
    </row>
    <row r="132" spans="1:13" s="2" customFormat="1" ht="26.25" x14ac:dyDescent="0.25">
      <c r="A132" s="20" t="s">
        <v>346</v>
      </c>
      <c r="B132" s="20" t="s">
        <v>347</v>
      </c>
      <c r="C132" s="22" t="s">
        <v>348</v>
      </c>
      <c r="D132" s="9"/>
      <c r="E132" s="9"/>
      <c r="F132" s="44">
        <f t="shared" si="44"/>
        <v>0</v>
      </c>
      <c r="G132" s="45"/>
      <c r="H132" s="9"/>
      <c r="I132" s="66">
        <f t="shared" si="45"/>
        <v>0</v>
      </c>
      <c r="J132" s="46"/>
      <c r="K132" s="45"/>
      <c r="L132" s="66">
        <f t="shared" si="46"/>
        <v>0</v>
      </c>
      <c r="M132" s="46">
        <f t="shared" si="47"/>
        <v>0</v>
      </c>
    </row>
    <row r="133" spans="1:13" s="2" customFormat="1" ht="13.5" x14ac:dyDescent="0.25">
      <c r="A133" s="20" t="s">
        <v>349</v>
      </c>
      <c r="B133" s="20" t="s">
        <v>350</v>
      </c>
      <c r="C133" s="22" t="s">
        <v>351</v>
      </c>
      <c r="D133" s="9"/>
      <c r="E133" s="9"/>
      <c r="F133" s="44">
        <f t="shared" si="44"/>
        <v>0</v>
      </c>
      <c r="G133" s="45"/>
      <c r="H133" s="9"/>
      <c r="I133" s="66">
        <f t="shared" si="45"/>
        <v>0</v>
      </c>
      <c r="J133" s="46"/>
      <c r="K133" s="45"/>
      <c r="L133" s="66">
        <f t="shared" si="46"/>
        <v>0</v>
      </c>
      <c r="M133" s="46">
        <f t="shared" si="47"/>
        <v>0</v>
      </c>
    </row>
    <row r="134" spans="1:13" s="2" customFormat="1" ht="13.5" x14ac:dyDescent="0.25">
      <c r="A134" s="20" t="s">
        <v>352</v>
      </c>
      <c r="B134" s="20" t="s">
        <v>353</v>
      </c>
      <c r="C134" s="22" t="s">
        <v>354</v>
      </c>
      <c r="D134" s="9"/>
      <c r="E134" s="9"/>
      <c r="F134" s="44">
        <f t="shared" si="44"/>
        <v>0</v>
      </c>
      <c r="G134" s="45"/>
      <c r="H134" s="9"/>
      <c r="I134" s="66">
        <f t="shared" si="45"/>
        <v>0</v>
      </c>
      <c r="J134" s="46"/>
      <c r="K134" s="45"/>
      <c r="L134" s="66">
        <f t="shared" si="46"/>
        <v>0</v>
      </c>
      <c r="M134" s="46">
        <f t="shared" si="47"/>
        <v>0</v>
      </c>
    </row>
    <row r="135" spans="1:13" s="2" customFormat="1" ht="26.25" x14ac:dyDescent="0.25">
      <c r="A135" s="20" t="s">
        <v>355</v>
      </c>
      <c r="B135" s="20" t="s">
        <v>356</v>
      </c>
      <c r="C135" s="22" t="s">
        <v>357</v>
      </c>
      <c r="D135" s="9"/>
      <c r="E135" s="9"/>
      <c r="F135" s="44">
        <f t="shared" si="44"/>
        <v>0</v>
      </c>
      <c r="G135" s="45"/>
      <c r="H135" s="9"/>
      <c r="I135" s="66">
        <f t="shared" si="45"/>
        <v>0</v>
      </c>
      <c r="J135" s="46"/>
      <c r="K135" s="45"/>
      <c r="L135" s="66">
        <f t="shared" si="46"/>
        <v>0</v>
      </c>
      <c r="M135" s="46">
        <f t="shared" si="47"/>
        <v>0</v>
      </c>
    </row>
    <row r="136" spans="1:13" s="2" customFormat="1" ht="39" x14ac:dyDescent="0.25">
      <c r="A136" s="20" t="s">
        <v>358</v>
      </c>
      <c r="B136" s="20" t="s">
        <v>359</v>
      </c>
      <c r="C136" s="22" t="s">
        <v>360</v>
      </c>
      <c r="D136" s="9"/>
      <c r="E136" s="9"/>
      <c r="F136" s="44">
        <f t="shared" si="44"/>
        <v>0</v>
      </c>
      <c r="G136" s="45"/>
      <c r="H136" s="9"/>
      <c r="I136" s="66">
        <f t="shared" si="45"/>
        <v>0</v>
      </c>
      <c r="J136" s="46"/>
      <c r="K136" s="45"/>
      <c r="L136" s="66">
        <f t="shared" si="46"/>
        <v>0</v>
      </c>
      <c r="M136" s="46">
        <f t="shared" si="47"/>
        <v>0</v>
      </c>
    </row>
    <row r="137" spans="1:13" s="2" customFormat="1" ht="13.5" x14ac:dyDescent="0.25">
      <c r="A137" s="20" t="s">
        <v>361</v>
      </c>
      <c r="B137" s="20" t="s">
        <v>362</v>
      </c>
      <c r="C137" s="22" t="s">
        <v>363</v>
      </c>
      <c r="D137" s="9"/>
      <c r="E137" s="9"/>
      <c r="F137" s="44">
        <f t="shared" si="44"/>
        <v>0</v>
      </c>
      <c r="G137" s="45"/>
      <c r="H137" s="9"/>
      <c r="I137" s="66">
        <f t="shared" si="45"/>
        <v>0</v>
      </c>
      <c r="J137" s="46"/>
      <c r="K137" s="45"/>
      <c r="L137" s="66">
        <f t="shared" si="46"/>
        <v>0</v>
      </c>
      <c r="M137" s="46">
        <f t="shared" si="47"/>
        <v>0</v>
      </c>
    </row>
    <row r="138" spans="1:13" s="2" customFormat="1" ht="26.25" x14ac:dyDescent="0.25">
      <c r="A138" s="20" t="s">
        <v>364</v>
      </c>
      <c r="B138" s="20" t="s">
        <v>365</v>
      </c>
      <c r="C138" s="22" t="s">
        <v>366</v>
      </c>
      <c r="D138" s="9"/>
      <c r="E138" s="9"/>
      <c r="F138" s="44">
        <f t="shared" si="44"/>
        <v>0</v>
      </c>
      <c r="G138" s="45"/>
      <c r="H138" s="9"/>
      <c r="I138" s="66">
        <f t="shared" si="45"/>
        <v>0</v>
      </c>
      <c r="J138" s="46"/>
      <c r="K138" s="45"/>
      <c r="L138" s="66">
        <f t="shared" si="46"/>
        <v>0</v>
      </c>
      <c r="M138" s="46">
        <f t="shared" si="47"/>
        <v>0</v>
      </c>
    </row>
    <row r="139" spans="1:13" s="2" customFormat="1" ht="13.5" x14ac:dyDescent="0.25">
      <c r="A139" s="16" t="s">
        <v>367</v>
      </c>
      <c r="B139" s="16" t="s">
        <v>368</v>
      </c>
      <c r="C139" s="17" t="s">
        <v>369</v>
      </c>
      <c r="D139" s="8">
        <f>SUM(D140:D143)</f>
        <v>0</v>
      </c>
      <c r="E139" s="8">
        <f>SUM(E140:E143)</f>
        <v>0</v>
      </c>
      <c r="F139" s="8">
        <f>+D139+E139</f>
        <v>0</v>
      </c>
      <c r="G139" s="60">
        <f>SUM(G140:G143)</f>
        <v>0</v>
      </c>
      <c r="H139" s="8">
        <f>SUM(H140:H143)</f>
        <v>0</v>
      </c>
      <c r="I139" s="65">
        <f>+F139+G139+H139</f>
        <v>0</v>
      </c>
      <c r="J139" s="43">
        <f>SUM(J140:J143)</f>
        <v>0</v>
      </c>
      <c r="K139" s="60">
        <f>SUM(K140:K143)</f>
        <v>0</v>
      </c>
      <c r="L139" s="65">
        <f>+J139+K139</f>
        <v>0</v>
      </c>
      <c r="M139" s="43">
        <f>SUM(M140:M143)</f>
        <v>0</v>
      </c>
    </row>
    <row r="140" spans="1:13" s="2" customFormat="1" ht="13.5" x14ac:dyDescent="0.25">
      <c r="A140" s="20" t="s">
        <v>370</v>
      </c>
      <c r="B140" s="20" t="s">
        <v>371</v>
      </c>
      <c r="C140" s="22" t="s">
        <v>372</v>
      </c>
      <c r="D140" s="9"/>
      <c r="E140" s="9"/>
      <c r="F140" s="44">
        <f>SUM(D140:E140)</f>
        <v>0</v>
      </c>
      <c r="G140" s="45"/>
      <c r="H140" s="9"/>
      <c r="I140" s="66">
        <f t="shared" ref="I140:I143" si="48">SUM(F140:H140)</f>
        <v>0</v>
      </c>
      <c r="J140" s="46"/>
      <c r="K140" s="45"/>
      <c r="L140" s="66">
        <f t="shared" ref="L140:L143" si="49">SUM(J140:K140)</f>
        <v>0</v>
      </c>
      <c r="M140" s="46">
        <f t="shared" ref="M140:M143" si="50">+L140+I140</f>
        <v>0</v>
      </c>
    </row>
    <row r="141" spans="1:13" s="2" customFormat="1" ht="26.25" x14ac:dyDescent="0.25">
      <c r="A141" s="20" t="s">
        <v>373</v>
      </c>
      <c r="B141" s="20" t="s">
        <v>374</v>
      </c>
      <c r="C141" s="22" t="s">
        <v>375</v>
      </c>
      <c r="D141" s="9"/>
      <c r="E141" s="9"/>
      <c r="F141" s="44">
        <f>SUM(D141:E141)</f>
        <v>0</v>
      </c>
      <c r="G141" s="45"/>
      <c r="H141" s="9"/>
      <c r="I141" s="66">
        <f t="shared" si="48"/>
        <v>0</v>
      </c>
      <c r="J141" s="46"/>
      <c r="K141" s="45"/>
      <c r="L141" s="66">
        <f t="shared" si="49"/>
        <v>0</v>
      </c>
      <c r="M141" s="46">
        <f t="shared" si="50"/>
        <v>0</v>
      </c>
    </row>
    <row r="142" spans="1:13" s="2" customFormat="1" ht="26.25" x14ac:dyDescent="0.25">
      <c r="A142" s="20" t="s">
        <v>376</v>
      </c>
      <c r="B142" s="20" t="s">
        <v>377</v>
      </c>
      <c r="C142" s="22" t="s">
        <v>378</v>
      </c>
      <c r="D142" s="9"/>
      <c r="E142" s="9"/>
      <c r="F142" s="44">
        <f>SUM(D142:E142)</f>
        <v>0</v>
      </c>
      <c r="G142" s="45"/>
      <c r="H142" s="9"/>
      <c r="I142" s="66">
        <f t="shared" si="48"/>
        <v>0</v>
      </c>
      <c r="J142" s="46"/>
      <c r="K142" s="45"/>
      <c r="L142" s="66">
        <f t="shared" si="49"/>
        <v>0</v>
      </c>
      <c r="M142" s="46">
        <f t="shared" si="50"/>
        <v>0</v>
      </c>
    </row>
    <row r="143" spans="1:13" s="2" customFormat="1" ht="39" x14ac:dyDescent="0.25">
      <c r="A143" s="20" t="s">
        <v>379</v>
      </c>
      <c r="B143" s="20" t="s">
        <v>380</v>
      </c>
      <c r="C143" s="22" t="s">
        <v>381</v>
      </c>
      <c r="D143" s="9"/>
      <c r="E143" s="9"/>
      <c r="F143" s="44">
        <f>SUM(D143:E143)</f>
        <v>0</v>
      </c>
      <c r="G143" s="45"/>
      <c r="H143" s="9"/>
      <c r="I143" s="66">
        <f t="shared" si="48"/>
        <v>0</v>
      </c>
      <c r="J143" s="46"/>
      <c r="K143" s="45"/>
      <c r="L143" s="66">
        <f t="shared" si="49"/>
        <v>0</v>
      </c>
      <c r="M143" s="46">
        <f t="shared" si="50"/>
        <v>0</v>
      </c>
    </row>
    <row r="144" spans="1:13" s="2" customFormat="1" ht="40.5" x14ac:dyDescent="0.25">
      <c r="A144" s="16" t="s">
        <v>382</v>
      </c>
      <c r="B144" s="16" t="s">
        <v>383</v>
      </c>
      <c r="C144" s="17" t="s">
        <v>384</v>
      </c>
      <c r="D144" s="8">
        <f>SUM(D145:D168)</f>
        <v>0</v>
      </c>
      <c r="E144" s="8">
        <f>SUM(E145:E168)</f>
        <v>0</v>
      </c>
      <c r="F144" s="8">
        <f>+D144+E144</f>
        <v>0</v>
      </c>
      <c r="G144" s="60">
        <f>SUM(G145:G168)</f>
        <v>0</v>
      </c>
      <c r="H144" s="8">
        <f>SUM(H145:H168)</f>
        <v>0</v>
      </c>
      <c r="I144" s="65">
        <f>+F144+G144+H144</f>
        <v>0</v>
      </c>
      <c r="J144" s="43">
        <f>SUM(J145:J168)</f>
        <v>0</v>
      </c>
      <c r="K144" s="60">
        <f>SUM(K145:K168)</f>
        <v>4500000</v>
      </c>
      <c r="L144" s="65">
        <f>+J144+K144</f>
        <v>4500000</v>
      </c>
      <c r="M144" s="43">
        <f>SUM(M145:M168)</f>
        <v>4500000</v>
      </c>
    </row>
    <row r="145" spans="1:13" s="2" customFormat="1" ht="13.5" x14ac:dyDescent="0.25">
      <c r="A145" s="20" t="s">
        <v>385</v>
      </c>
      <c r="B145" s="20" t="s">
        <v>386</v>
      </c>
      <c r="C145" s="22" t="s">
        <v>387</v>
      </c>
      <c r="D145" s="9"/>
      <c r="E145" s="9"/>
      <c r="F145" s="44">
        <f t="shared" ref="F145:F168" si="51">SUM(D145:E145)</f>
        <v>0</v>
      </c>
      <c r="G145" s="45"/>
      <c r="H145" s="9"/>
      <c r="I145" s="66">
        <f t="shared" ref="I145:I168" si="52">SUM(F145:H145)</f>
        <v>0</v>
      </c>
      <c r="J145" s="46"/>
      <c r="K145" s="45"/>
      <c r="L145" s="66">
        <f t="shared" ref="L145:L168" si="53">SUM(J145:K145)</f>
        <v>0</v>
      </c>
      <c r="M145" s="46">
        <f t="shared" ref="M145:M168" si="54">+L145+I145</f>
        <v>0</v>
      </c>
    </row>
    <row r="146" spans="1:13" s="2" customFormat="1" ht="39" x14ac:dyDescent="0.25">
      <c r="A146" s="20" t="s">
        <v>388</v>
      </c>
      <c r="B146" s="20" t="s">
        <v>389</v>
      </c>
      <c r="C146" s="22" t="s">
        <v>390</v>
      </c>
      <c r="D146" s="9"/>
      <c r="E146" s="9"/>
      <c r="F146" s="44">
        <f t="shared" si="51"/>
        <v>0</v>
      </c>
      <c r="G146" s="45"/>
      <c r="H146" s="9"/>
      <c r="I146" s="66">
        <f t="shared" si="52"/>
        <v>0</v>
      </c>
      <c r="J146" s="46"/>
      <c r="K146" s="45"/>
      <c r="L146" s="66">
        <f t="shared" si="53"/>
        <v>0</v>
      </c>
      <c r="M146" s="46">
        <f t="shared" si="54"/>
        <v>0</v>
      </c>
    </row>
    <row r="147" spans="1:13" s="2" customFormat="1" ht="26.25" x14ac:dyDescent="0.25">
      <c r="A147" s="20" t="s">
        <v>391</v>
      </c>
      <c r="B147" s="20" t="s">
        <v>392</v>
      </c>
      <c r="C147" s="22" t="s">
        <v>393</v>
      </c>
      <c r="D147" s="9"/>
      <c r="E147" s="9"/>
      <c r="F147" s="44">
        <f t="shared" si="51"/>
        <v>0</v>
      </c>
      <c r="G147" s="45"/>
      <c r="H147" s="9"/>
      <c r="I147" s="66">
        <f t="shared" si="52"/>
        <v>0</v>
      </c>
      <c r="J147" s="46"/>
      <c r="K147" s="45"/>
      <c r="L147" s="66">
        <f t="shared" si="53"/>
        <v>0</v>
      </c>
      <c r="M147" s="46">
        <f t="shared" si="54"/>
        <v>0</v>
      </c>
    </row>
    <row r="148" spans="1:13" s="2" customFormat="1" ht="26.25" x14ac:dyDescent="0.25">
      <c r="A148" s="20" t="s">
        <v>394</v>
      </c>
      <c r="B148" s="20" t="s">
        <v>395</v>
      </c>
      <c r="C148" s="22" t="s">
        <v>396</v>
      </c>
      <c r="D148" s="9"/>
      <c r="E148" s="9"/>
      <c r="F148" s="44">
        <f t="shared" si="51"/>
        <v>0</v>
      </c>
      <c r="G148" s="45"/>
      <c r="H148" s="9"/>
      <c r="I148" s="66">
        <f t="shared" si="52"/>
        <v>0</v>
      </c>
      <c r="J148" s="46"/>
      <c r="K148" s="45"/>
      <c r="L148" s="66">
        <f t="shared" si="53"/>
        <v>0</v>
      </c>
      <c r="M148" s="46">
        <f t="shared" si="54"/>
        <v>0</v>
      </c>
    </row>
    <row r="149" spans="1:13" s="2" customFormat="1" ht="13.5" x14ac:dyDescent="0.25">
      <c r="A149" s="20" t="s">
        <v>397</v>
      </c>
      <c r="B149" s="20" t="s">
        <v>398</v>
      </c>
      <c r="C149" s="22" t="s">
        <v>399</v>
      </c>
      <c r="D149" s="9"/>
      <c r="E149" s="9"/>
      <c r="F149" s="44">
        <f t="shared" si="51"/>
        <v>0</v>
      </c>
      <c r="G149" s="45"/>
      <c r="H149" s="9"/>
      <c r="I149" s="66">
        <f t="shared" si="52"/>
        <v>0</v>
      </c>
      <c r="J149" s="46"/>
      <c r="K149" s="45"/>
      <c r="L149" s="66">
        <f t="shared" si="53"/>
        <v>0</v>
      </c>
      <c r="M149" s="46">
        <f t="shared" si="54"/>
        <v>0</v>
      </c>
    </row>
    <row r="150" spans="1:13" s="2" customFormat="1" ht="13.5" x14ac:dyDescent="0.25">
      <c r="A150" s="20" t="s">
        <v>400</v>
      </c>
      <c r="B150" s="20" t="s">
        <v>401</v>
      </c>
      <c r="C150" s="22" t="s">
        <v>402</v>
      </c>
      <c r="D150" s="9"/>
      <c r="E150" s="9"/>
      <c r="F150" s="44">
        <f t="shared" si="51"/>
        <v>0</v>
      </c>
      <c r="G150" s="45"/>
      <c r="H150" s="9"/>
      <c r="I150" s="66">
        <f t="shared" si="52"/>
        <v>0</v>
      </c>
      <c r="J150" s="46"/>
      <c r="K150" s="45"/>
      <c r="L150" s="66">
        <f t="shared" si="53"/>
        <v>0</v>
      </c>
      <c r="M150" s="46">
        <f t="shared" si="54"/>
        <v>0</v>
      </c>
    </row>
    <row r="151" spans="1:13" s="2" customFormat="1" ht="90" x14ac:dyDescent="0.25">
      <c r="A151" s="20" t="s">
        <v>403</v>
      </c>
      <c r="B151" s="20" t="s">
        <v>404</v>
      </c>
      <c r="C151" s="25" t="s">
        <v>405</v>
      </c>
      <c r="D151" s="9"/>
      <c r="E151" s="9"/>
      <c r="F151" s="44">
        <f t="shared" si="51"/>
        <v>0</v>
      </c>
      <c r="G151" s="45"/>
      <c r="H151" s="9"/>
      <c r="I151" s="66">
        <f t="shared" si="52"/>
        <v>0</v>
      </c>
      <c r="J151" s="46"/>
      <c r="K151" s="45"/>
      <c r="L151" s="66">
        <f t="shared" si="53"/>
        <v>0</v>
      </c>
      <c r="M151" s="46">
        <f t="shared" si="54"/>
        <v>0</v>
      </c>
    </row>
    <row r="152" spans="1:13" s="2" customFormat="1" ht="13.5" x14ac:dyDescent="0.25">
      <c r="A152" s="20" t="s">
        <v>406</v>
      </c>
      <c r="B152" s="20" t="s">
        <v>407</v>
      </c>
      <c r="C152" s="22" t="s">
        <v>408</v>
      </c>
      <c r="D152" s="9"/>
      <c r="E152" s="9"/>
      <c r="F152" s="44">
        <f t="shared" si="51"/>
        <v>0</v>
      </c>
      <c r="G152" s="45"/>
      <c r="H152" s="9"/>
      <c r="I152" s="66">
        <f t="shared" si="52"/>
        <v>0</v>
      </c>
      <c r="J152" s="46"/>
      <c r="K152" s="45"/>
      <c r="L152" s="66">
        <f t="shared" si="53"/>
        <v>0</v>
      </c>
      <c r="M152" s="46">
        <f t="shared" si="54"/>
        <v>0</v>
      </c>
    </row>
    <row r="153" spans="1:13" s="2" customFormat="1" ht="13.5" x14ac:dyDescent="0.25">
      <c r="A153" s="20" t="s">
        <v>409</v>
      </c>
      <c r="B153" s="20" t="s">
        <v>410</v>
      </c>
      <c r="C153" s="22" t="s">
        <v>411</v>
      </c>
      <c r="D153" s="9"/>
      <c r="E153" s="9"/>
      <c r="F153" s="44">
        <f t="shared" si="51"/>
        <v>0</v>
      </c>
      <c r="G153" s="45"/>
      <c r="H153" s="9"/>
      <c r="I153" s="66">
        <f t="shared" si="52"/>
        <v>0</v>
      </c>
      <c r="J153" s="46"/>
      <c r="K153" s="45"/>
      <c r="L153" s="66">
        <f t="shared" si="53"/>
        <v>0</v>
      </c>
      <c r="M153" s="46">
        <f t="shared" si="54"/>
        <v>0</v>
      </c>
    </row>
    <row r="154" spans="1:13" s="2" customFormat="1" ht="39" x14ac:dyDescent="0.25">
      <c r="A154" s="20" t="s">
        <v>412</v>
      </c>
      <c r="B154" s="20" t="s">
        <v>413</v>
      </c>
      <c r="C154" s="22" t="s">
        <v>414</v>
      </c>
      <c r="D154" s="9"/>
      <c r="E154" s="9"/>
      <c r="F154" s="44">
        <f t="shared" si="51"/>
        <v>0</v>
      </c>
      <c r="G154" s="45"/>
      <c r="H154" s="9"/>
      <c r="I154" s="66">
        <f t="shared" si="52"/>
        <v>0</v>
      </c>
      <c r="J154" s="46"/>
      <c r="K154" s="45"/>
      <c r="L154" s="66">
        <f t="shared" si="53"/>
        <v>0</v>
      </c>
      <c r="M154" s="46">
        <f t="shared" si="54"/>
        <v>0</v>
      </c>
    </row>
    <row r="155" spans="1:13" s="2" customFormat="1" ht="26.25" x14ac:dyDescent="0.25">
      <c r="A155" s="20" t="s">
        <v>415</v>
      </c>
      <c r="B155" s="20" t="s">
        <v>416</v>
      </c>
      <c r="C155" s="22" t="s">
        <v>417</v>
      </c>
      <c r="D155" s="9"/>
      <c r="E155" s="9"/>
      <c r="F155" s="44">
        <f t="shared" si="51"/>
        <v>0</v>
      </c>
      <c r="G155" s="45"/>
      <c r="H155" s="9"/>
      <c r="I155" s="66">
        <f t="shared" si="52"/>
        <v>0</v>
      </c>
      <c r="J155" s="46"/>
      <c r="K155" s="45"/>
      <c r="L155" s="66">
        <f t="shared" si="53"/>
        <v>0</v>
      </c>
      <c r="M155" s="46">
        <f t="shared" si="54"/>
        <v>0</v>
      </c>
    </row>
    <row r="156" spans="1:13" s="2" customFormat="1" ht="13.5" x14ac:dyDescent="0.25">
      <c r="A156" s="20" t="s">
        <v>418</v>
      </c>
      <c r="B156" s="20" t="s">
        <v>419</v>
      </c>
      <c r="C156" s="22" t="s">
        <v>420</v>
      </c>
      <c r="D156" s="9"/>
      <c r="E156" s="9"/>
      <c r="F156" s="44">
        <f t="shared" si="51"/>
        <v>0</v>
      </c>
      <c r="G156" s="45"/>
      <c r="H156" s="9"/>
      <c r="I156" s="66">
        <f t="shared" si="52"/>
        <v>0</v>
      </c>
      <c r="J156" s="46"/>
      <c r="K156" s="45"/>
      <c r="L156" s="66">
        <f t="shared" si="53"/>
        <v>0</v>
      </c>
      <c r="M156" s="46">
        <f t="shared" si="54"/>
        <v>0</v>
      </c>
    </row>
    <row r="157" spans="1:13" s="2" customFormat="1" ht="13.5" x14ac:dyDescent="0.25">
      <c r="A157" s="20" t="s">
        <v>421</v>
      </c>
      <c r="B157" s="20" t="s">
        <v>422</v>
      </c>
      <c r="C157" s="22" t="s">
        <v>423</v>
      </c>
      <c r="D157" s="9"/>
      <c r="E157" s="9"/>
      <c r="F157" s="44">
        <f t="shared" si="51"/>
        <v>0</v>
      </c>
      <c r="G157" s="45"/>
      <c r="H157" s="9"/>
      <c r="I157" s="66">
        <f t="shared" si="52"/>
        <v>0</v>
      </c>
      <c r="J157" s="46"/>
      <c r="K157" s="45"/>
      <c r="L157" s="66">
        <f t="shared" si="53"/>
        <v>0</v>
      </c>
      <c r="M157" s="46">
        <f t="shared" si="54"/>
        <v>0</v>
      </c>
    </row>
    <row r="158" spans="1:13" s="2" customFormat="1" ht="13.5" x14ac:dyDescent="0.25">
      <c r="A158" s="20" t="s">
        <v>424</v>
      </c>
      <c r="B158" s="20" t="s">
        <v>425</v>
      </c>
      <c r="C158" s="22" t="s">
        <v>426</v>
      </c>
      <c r="D158" s="9"/>
      <c r="E158" s="9"/>
      <c r="F158" s="44">
        <f t="shared" si="51"/>
        <v>0</v>
      </c>
      <c r="G158" s="45"/>
      <c r="H158" s="9"/>
      <c r="I158" s="66">
        <f t="shared" si="52"/>
        <v>0</v>
      </c>
      <c r="J158" s="46"/>
      <c r="K158" s="45"/>
      <c r="L158" s="66">
        <f t="shared" si="53"/>
        <v>0</v>
      </c>
      <c r="M158" s="46">
        <f t="shared" si="54"/>
        <v>0</v>
      </c>
    </row>
    <row r="159" spans="1:13" s="2" customFormat="1" ht="26.25" x14ac:dyDescent="0.25">
      <c r="A159" s="20" t="s">
        <v>427</v>
      </c>
      <c r="B159" s="20" t="s">
        <v>428</v>
      </c>
      <c r="C159" s="22" t="s">
        <v>429</v>
      </c>
      <c r="D159" s="9"/>
      <c r="E159" s="9"/>
      <c r="F159" s="44">
        <f t="shared" si="51"/>
        <v>0</v>
      </c>
      <c r="G159" s="45"/>
      <c r="H159" s="9"/>
      <c r="I159" s="66">
        <f t="shared" si="52"/>
        <v>0</v>
      </c>
      <c r="J159" s="46"/>
      <c r="K159" s="45"/>
      <c r="L159" s="66">
        <f t="shared" si="53"/>
        <v>0</v>
      </c>
      <c r="M159" s="46">
        <f t="shared" si="54"/>
        <v>0</v>
      </c>
    </row>
    <row r="160" spans="1:13" s="2" customFormat="1" ht="13.5" x14ac:dyDescent="0.25">
      <c r="A160" s="20" t="s">
        <v>430</v>
      </c>
      <c r="B160" s="20" t="s">
        <v>431</v>
      </c>
      <c r="C160" s="22" t="s">
        <v>432</v>
      </c>
      <c r="D160" s="9"/>
      <c r="E160" s="9"/>
      <c r="F160" s="44">
        <f t="shared" si="51"/>
        <v>0</v>
      </c>
      <c r="G160" s="45"/>
      <c r="H160" s="9"/>
      <c r="I160" s="66">
        <f t="shared" si="52"/>
        <v>0</v>
      </c>
      <c r="J160" s="46"/>
      <c r="K160" s="45"/>
      <c r="L160" s="66">
        <f t="shared" si="53"/>
        <v>0</v>
      </c>
      <c r="M160" s="46">
        <f t="shared" si="54"/>
        <v>0</v>
      </c>
    </row>
    <row r="161" spans="1:13" s="2" customFormat="1" ht="13.5" x14ac:dyDescent="0.25">
      <c r="A161" s="20" t="s">
        <v>433</v>
      </c>
      <c r="B161" s="20" t="s">
        <v>434</v>
      </c>
      <c r="C161" s="22" t="s">
        <v>435</v>
      </c>
      <c r="D161" s="9"/>
      <c r="E161" s="9"/>
      <c r="F161" s="44">
        <f t="shared" si="51"/>
        <v>0</v>
      </c>
      <c r="G161" s="45"/>
      <c r="H161" s="9"/>
      <c r="I161" s="66">
        <f t="shared" si="52"/>
        <v>0</v>
      </c>
      <c r="J161" s="46"/>
      <c r="K161" s="45"/>
      <c r="L161" s="66">
        <f t="shared" si="53"/>
        <v>0</v>
      </c>
      <c r="M161" s="46">
        <f t="shared" si="54"/>
        <v>0</v>
      </c>
    </row>
    <row r="162" spans="1:13" s="2" customFormat="1" ht="26.25" x14ac:dyDescent="0.25">
      <c r="A162" s="20" t="s">
        <v>436</v>
      </c>
      <c r="B162" s="20" t="s">
        <v>437</v>
      </c>
      <c r="C162" s="22" t="s">
        <v>438</v>
      </c>
      <c r="D162" s="9"/>
      <c r="E162" s="9"/>
      <c r="F162" s="44">
        <f t="shared" si="51"/>
        <v>0</v>
      </c>
      <c r="G162" s="45"/>
      <c r="H162" s="9"/>
      <c r="I162" s="66">
        <f t="shared" si="52"/>
        <v>0</v>
      </c>
      <c r="J162" s="46"/>
      <c r="K162" s="45"/>
      <c r="L162" s="66">
        <f t="shared" si="53"/>
        <v>0</v>
      </c>
      <c r="M162" s="46">
        <f t="shared" si="54"/>
        <v>0</v>
      </c>
    </row>
    <row r="163" spans="1:13" s="2" customFormat="1" ht="13.5" x14ac:dyDescent="0.25">
      <c r="A163" s="20" t="s">
        <v>439</v>
      </c>
      <c r="B163" s="20" t="s">
        <v>440</v>
      </c>
      <c r="C163" s="22" t="s">
        <v>441</v>
      </c>
      <c r="D163" s="9"/>
      <c r="E163" s="9"/>
      <c r="F163" s="44">
        <f t="shared" si="51"/>
        <v>0</v>
      </c>
      <c r="G163" s="45"/>
      <c r="H163" s="9"/>
      <c r="I163" s="66">
        <f t="shared" si="52"/>
        <v>0</v>
      </c>
      <c r="J163" s="46"/>
      <c r="K163" s="45"/>
      <c r="L163" s="66">
        <f t="shared" si="53"/>
        <v>0</v>
      </c>
      <c r="M163" s="46">
        <f t="shared" si="54"/>
        <v>0</v>
      </c>
    </row>
    <row r="164" spans="1:13" s="2" customFormat="1" ht="13.5" x14ac:dyDescent="0.25">
      <c r="A164" s="20" t="s">
        <v>442</v>
      </c>
      <c r="B164" s="20" t="s">
        <v>443</v>
      </c>
      <c r="C164" s="22" t="s">
        <v>444</v>
      </c>
      <c r="D164" s="9"/>
      <c r="E164" s="9"/>
      <c r="F164" s="44">
        <f t="shared" si="51"/>
        <v>0</v>
      </c>
      <c r="G164" s="45"/>
      <c r="H164" s="9"/>
      <c r="I164" s="66">
        <f t="shared" si="52"/>
        <v>0</v>
      </c>
      <c r="J164" s="46"/>
      <c r="K164" s="45"/>
      <c r="L164" s="66">
        <f t="shared" si="53"/>
        <v>0</v>
      </c>
      <c r="M164" s="46">
        <f t="shared" si="54"/>
        <v>0</v>
      </c>
    </row>
    <row r="165" spans="1:13" s="2" customFormat="1" ht="26.25" x14ac:dyDescent="0.25">
      <c r="A165" s="20" t="s">
        <v>445</v>
      </c>
      <c r="B165" s="20" t="s">
        <v>446</v>
      </c>
      <c r="C165" s="22" t="s">
        <v>447</v>
      </c>
      <c r="D165" s="9"/>
      <c r="E165" s="9"/>
      <c r="F165" s="44">
        <f t="shared" si="51"/>
        <v>0</v>
      </c>
      <c r="G165" s="45"/>
      <c r="H165" s="9"/>
      <c r="I165" s="66">
        <f t="shared" si="52"/>
        <v>0</v>
      </c>
      <c r="J165" s="46"/>
      <c r="K165" s="45"/>
      <c r="L165" s="66">
        <f t="shared" si="53"/>
        <v>0</v>
      </c>
      <c r="M165" s="46">
        <f t="shared" si="54"/>
        <v>0</v>
      </c>
    </row>
    <row r="166" spans="1:13" s="2" customFormat="1" ht="26.25" x14ac:dyDescent="0.25">
      <c r="A166" s="20" t="s">
        <v>448</v>
      </c>
      <c r="B166" s="20" t="s">
        <v>449</v>
      </c>
      <c r="C166" s="22" t="s">
        <v>450</v>
      </c>
      <c r="D166" s="9"/>
      <c r="E166" s="9"/>
      <c r="F166" s="44">
        <f t="shared" si="51"/>
        <v>0</v>
      </c>
      <c r="G166" s="45"/>
      <c r="H166" s="9"/>
      <c r="I166" s="66">
        <f t="shared" si="52"/>
        <v>0</v>
      </c>
      <c r="J166" s="46"/>
      <c r="K166" s="45"/>
      <c r="L166" s="66">
        <f t="shared" si="53"/>
        <v>0</v>
      </c>
      <c r="M166" s="46">
        <f t="shared" si="54"/>
        <v>0</v>
      </c>
    </row>
    <row r="167" spans="1:13" s="2" customFormat="1" ht="26.25" x14ac:dyDescent="0.25">
      <c r="A167" s="20" t="s">
        <v>451</v>
      </c>
      <c r="B167" s="20" t="s">
        <v>452</v>
      </c>
      <c r="C167" s="22" t="s">
        <v>453</v>
      </c>
      <c r="D167" s="9"/>
      <c r="E167" s="9"/>
      <c r="F167" s="44">
        <f t="shared" si="51"/>
        <v>0</v>
      </c>
      <c r="G167" s="45"/>
      <c r="H167" s="9"/>
      <c r="I167" s="66">
        <f t="shared" si="52"/>
        <v>0</v>
      </c>
      <c r="J167" s="46"/>
      <c r="K167" s="45"/>
      <c r="L167" s="66">
        <f t="shared" si="53"/>
        <v>0</v>
      </c>
      <c r="M167" s="46">
        <f t="shared" si="54"/>
        <v>0</v>
      </c>
    </row>
    <row r="168" spans="1:13" s="2" customFormat="1" ht="13.5" x14ac:dyDescent="0.25">
      <c r="A168" s="20" t="s">
        <v>454</v>
      </c>
      <c r="B168" s="20" t="s">
        <v>455</v>
      </c>
      <c r="C168" s="22" t="s">
        <v>456</v>
      </c>
      <c r="D168" s="9"/>
      <c r="E168" s="9"/>
      <c r="F168" s="44">
        <f t="shared" si="51"/>
        <v>0</v>
      </c>
      <c r="G168" s="45"/>
      <c r="H168" s="9"/>
      <c r="I168" s="66">
        <f t="shared" si="52"/>
        <v>0</v>
      </c>
      <c r="J168" s="46"/>
      <c r="K168" s="45">
        <v>4500000</v>
      </c>
      <c r="L168" s="66">
        <f t="shared" si="53"/>
        <v>4500000</v>
      </c>
      <c r="M168" s="46">
        <f t="shared" si="54"/>
        <v>4500000</v>
      </c>
    </row>
    <row r="169" spans="1:13" s="2" customFormat="1" ht="27" x14ac:dyDescent="0.25">
      <c r="A169" s="16" t="s">
        <v>457</v>
      </c>
      <c r="B169" s="16" t="s">
        <v>458</v>
      </c>
      <c r="C169" s="17" t="s">
        <v>459</v>
      </c>
      <c r="D169" s="8">
        <f>SUM(D170:D212)</f>
        <v>0</v>
      </c>
      <c r="E169" s="8">
        <f>SUM(E170:E212)</f>
        <v>0</v>
      </c>
      <c r="F169" s="8">
        <f>+D169+E169</f>
        <v>0</v>
      </c>
      <c r="G169" s="60">
        <f>SUM(G170:G212)</f>
        <v>0</v>
      </c>
      <c r="H169" s="8">
        <f>SUM(H170:H212)</f>
        <v>0</v>
      </c>
      <c r="I169" s="65">
        <f>+F169+G169+H169</f>
        <v>0</v>
      </c>
      <c r="J169" s="43">
        <f>SUM(J170:J212)</f>
        <v>0</v>
      </c>
      <c r="K169" s="60">
        <f>SUM(K170:K212)</f>
        <v>33150000</v>
      </c>
      <c r="L169" s="65">
        <f>+J169+K169</f>
        <v>33150000</v>
      </c>
      <c r="M169" s="43">
        <f>SUM(M170:M212)</f>
        <v>33150000</v>
      </c>
    </row>
    <row r="170" spans="1:13" s="2" customFormat="1" ht="13.5" x14ac:dyDescent="0.25">
      <c r="A170" s="20" t="s">
        <v>460</v>
      </c>
      <c r="B170" s="20" t="s">
        <v>461</v>
      </c>
      <c r="C170" s="22" t="s">
        <v>462</v>
      </c>
      <c r="D170" s="9"/>
      <c r="E170" s="9"/>
      <c r="F170" s="44">
        <f t="shared" ref="F170:F212" si="55">SUM(D170:E170)</f>
        <v>0</v>
      </c>
      <c r="G170" s="45"/>
      <c r="H170" s="9"/>
      <c r="I170" s="66">
        <f t="shared" ref="I170:I212" si="56">SUM(F170:H170)</f>
        <v>0</v>
      </c>
      <c r="J170" s="46"/>
      <c r="K170" s="45">
        <v>4000000</v>
      </c>
      <c r="L170" s="66">
        <f t="shared" ref="L170:L212" si="57">SUM(J170:K170)</f>
        <v>4000000</v>
      </c>
      <c r="M170" s="46">
        <f t="shared" ref="M170:M212" si="58">+L170+I170</f>
        <v>4000000</v>
      </c>
    </row>
    <row r="171" spans="1:13" s="2" customFormat="1" ht="13.5" x14ac:dyDescent="0.25">
      <c r="A171" s="20" t="s">
        <v>463</v>
      </c>
      <c r="B171" s="20" t="s">
        <v>464</v>
      </c>
      <c r="C171" s="22" t="s">
        <v>465</v>
      </c>
      <c r="D171" s="9"/>
      <c r="E171" s="9"/>
      <c r="F171" s="44">
        <f t="shared" si="55"/>
        <v>0</v>
      </c>
      <c r="G171" s="45"/>
      <c r="H171" s="9"/>
      <c r="I171" s="66">
        <f t="shared" si="56"/>
        <v>0</v>
      </c>
      <c r="J171" s="46"/>
      <c r="K171" s="45"/>
      <c r="L171" s="66">
        <f t="shared" si="57"/>
        <v>0</v>
      </c>
      <c r="M171" s="46">
        <f t="shared" si="58"/>
        <v>0</v>
      </c>
    </row>
    <row r="172" spans="1:13" s="2" customFormat="1" ht="39" x14ac:dyDescent="0.25">
      <c r="A172" s="20" t="s">
        <v>466</v>
      </c>
      <c r="B172" s="20" t="s">
        <v>467</v>
      </c>
      <c r="C172" s="22" t="s">
        <v>468</v>
      </c>
      <c r="D172" s="9"/>
      <c r="E172" s="9"/>
      <c r="F172" s="44">
        <f t="shared" si="55"/>
        <v>0</v>
      </c>
      <c r="G172" s="45"/>
      <c r="H172" s="9"/>
      <c r="I172" s="66">
        <f t="shared" si="56"/>
        <v>0</v>
      </c>
      <c r="J172" s="46"/>
      <c r="K172" s="45"/>
      <c r="L172" s="66">
        <f t="shared" si="57"/>
        <v>0</v>
      </c>
      <c r="M172" s="46">
        <f t="shared" si="58"/>
        <v>0</v>
      </c>
    </row>
    <row r="173" spans="1:13" s="2" customFormat="1" ht="39" x14ac:dyDescent="0.25">
      <c r="A173" s="20" t="s">
        <v>469</v>
      </c>
      <c r="B173" s="20" t="s">
        <v>470</v>
      </c>
      <c r="C173" s="22" t="s">
        <v>471</v>
      </c>
      <c r="D173" s="9"/>
      <c r="E173" s="9"/>
      <c r="F173" s="44">
        <f t="shared" si="55"/>
        <v>0</v>
      </c>
      <c r="G173" s="45"/>
      <c r="H173" s="9"/>
      <c r="I173" s="66">
        <f t="shared" si="56"/>
        <v>0</v>
      </c>
      <c r="J173" s="46"/>
      <c r="K173" s="45"/>
      <c r="L173" s="66">
        <f t="shared" si="57"/>
        <v>0</v>
      </c>
      <c r="M173" s="46">
        <f t="shared" si="58"/>
        <v>0</v>
      </c>
    </row>
    <row r="174" spans="1:13" s="2" customFormat="1" ht="39" x14ac:dyDescent="0.25">
      <c r="A174" s="20" t="s">
        <v>472</v>
      </c>
      <c r="B174" s="20" t="s">
        <v>473</v>
      </c>
      <c r="C174" s="22" t="s">
        <v>474</v>
      </c>
      <c r="D174" s="9"/>
      <c r="E174" s="9"/>
      <c r="F174" s="44">
        <f t="shared" si="55"/>
        <v>0</v>
      </c>
      <c r="G174" s="45"/>
      <c r="H174" s="9"/>
      <c r="I174" s="66">
        <f t="shared" si="56"/>
        <v>0</v>
      </c>
      <c r="J174" s="46"/>
      <c r="K174" s="45">
        <v>1650000</v>
      </c>
      <c r="L174" s="66">
        <f t="shared" si="57"/>
        <v>1650000</v>
      </c>
      <c r="M174" s="46">
        <f t="shared" si="58"/>
        <v>1650000</v>
      </c>
    </row>
    <row r="175" spans="1:13" s="2" customFormat="1" ht="51.75" x14ac:dyDescent="0.25">
      <c r="A175" s="20" t="s">
        <v>475</v>
      </c>
      <c r="B175" s="20" t="s">
        <v>476</v>
      </c>
      <c r="C175" s="22" t="s">
        <v>477</v>
      </c>
      <c r="D175" s="9"/>
      <c r="E175" s="9"/>
      <c r="F175" s="44">
        <f t="shared" si="55"/>
        <v>0</v>
      </c>
      <c r="G175" s="45"/>
      <c r="H175" s="9"/>
      <c r="I175" s="66">
        <f t="shared" si="56"/>
        <v>0</v>
      </c>
      <c r="J175" s="46"/>
      <c r="K175" s="45"/>
      <c r="L175" s="66">
        <f t="shared" si="57"/>
        <v>0</v>
      </c>
      <c r="M175" s="46">
        <f t="shared" si="58"/>
        <v>0</v>
      </c>
    </row>
    <row r="176" spans="1:13" s="2" customFormat="1" ht="90" x14ac:dyDescent="0.25">
      <c r="A176" s="20" t="s">
        <v>478</v>
      </c>
      <c r="B176" s="20" t="s">
        <v>479</v>
      </c>
      <c r="C176" s="25" t="s">
        <v>480</v>
      </c>
      <c r="D176" s="9"/>
      <c r="E176" s="9"/>
      <c r="F176" s="44">
        <f t="shared" si="55"/>
        <v>0</v>
      </c>
      <c r="G176" s="45"/>
      <c r="H176" s="9"/>
      <c r="I176" s="66">
        <f t="shared" si="56"/>
        <v>0</v>
      </c>
      <c r="J176" s="46"/>
      <c r="K176" s="45"/>
      <c r="L176" s="66">
        <f t="shared" si="57"/>
        <v>0</v>
      </c>
      <c r="M176" s="46">
        <f t="shared" si="58"/>
        <v>0</v>
      </c>
    </row>
    <row r="177" spans="1:13" s="2" customFormat="1" ht="39" x14ac:dyDescent="0.25">
      <c r="A177" s="20" t="s">
        <v>481</v>
      </c>
      <c r="B177" s="20" t="s">
        <v>482</v>
      </c>
      <c r="C177" s="22" t="s">
        <v>483</v>
      </c>
      <c r="D177" s="9"/>
      <c r="E177" s="9"/>
      <c r="F177" s="44">
        <f t="shared" si="55"/>
        <v>0</v>
      </c>
      <c r="G177" s="45"/>
      <c r="H177" s="9"/>
      <c r="I177" s="66">
        <f t="shared" si="56"/>
        <v>0</v>
      </c>
      <c r="J177" s="46"/>
      <c r="K177" s="45"/>
      <c r="L177" s="66">
        <f t="shared" si="57"/>
        <v>0</v>
      </c>
      <c r="M177" s="46">
        <f t="shared" si="58"/>
        <v>0</v>
      </c>
    </row>
    <row r="178" spans="1:13" s="2" customFormat="1" ht="26.25" x14ac:dyDescent="0.25">
      <c r="A178" s="20" t="s">
        <v>484</v>
      </c>
      <c r="B178" s="20" t="s">
        <v>485</v>
      </c>
      <c r="C178" s="22" t="s">
        <v>486</v>
      </c>
      <c r="D178" s="9"/>
      <c r="E178" s="9"/>
      <c r="F178" s="44">
        <f t="shared" si="55"/>
        <v>0</v>
      </c>
      <c r="G178" s="45"/>
      <c r="H178" s="9"/>
      <c r="I178" s="66">
        <f t="shared" si="56"/>
        <v>0</v>
      </c>
      <c r="J178" s="46"/>
      <c r="K178" s="45"/>
      <c r="L178" s="66">
        <f t="shared" si="57"/>
        <v>0</v>
      </c>
      <c r="M178" s="46">
        <f t="shared" si="58"/>
        <v>0</v>
      </c>
    </row>
    <row r="179" spans="1:13" s="2" customFormat="1" ht="77.25" x14ac:dyDescent="0.25">
      <c r="A179" s="20" t="s">
        <v>487</v>
      </c>
      <c r="B179" s="20" t="s">
        <v>488</v>
      </c>
      <c r="C179" s="22" t="s">
        <v>489</v>
      </c>
      <c r="D179" s="9"/>
      <c r="E179" s="9"/>
      <c r="F179" s="44">
        <f t="shared" si="55"/>
        <v>0</v>
      </c>
      <c r="G179" s="45"/>
      <c r="H179" s="9"/>
      <c r="I179" s="66">
        <f t="shared" si="56"/>
        <v>0</v>
      </c>
      <c r="J179" s="46"/>
      <c r="K179" s="45">
        <v>9000000</v>
      </c>
      <c r="L179" s="66">
        <f t="shared" si="57"/>
        <v>9000000</v>
      </c>
      <c r="M179" s="46">
        <f t="shared" si="58"/>
        <v>9000000</v>
      </c>
    </row>
    <row r="180" spans="1:13" s="2" customFormat="1" ht="26.25" x14ac:dyDescent="0.25">
      <c r="A180" s="20" t="s">
        <v>490</v>
      </c>
      <c r="B180" s="20" t="s">
        <v>491</v>
      </c>
      <c r="C180" s="22" t="s">
        <v>492</v>
      </c>
      <c r="D180" s="9"/>
      <c r="E180" s="9"/>
      <c r="F180" s="44">
        <f t="shared" si="55"/>
        <v>0</v>
      </c>
      <c r="G180" s="45"/>
      <c r="H180" s="9"/>
      <c r="I180" s="66">
        <f t="shared" si="56"/>
        <v>0</v>
      </c>
      <c r="J180" s="46"/>
      <c r="K180" s="45"/>
      <c r="L180" s="66">
        <f t="shared" si="57"/>
        <v>0</v>
      </c>
      <c r="M180" s="46">
        <f t="shared" si="58"/>
        <v>0</v>
      </c>
    </row>
    <row r="181" spans="1:13" s="2" customFormat="1" ht="102.75" x14ac:dyDescent="0.25">
      <c r="A181" s="20" t="s">
        <v>493</v>
      </c>
      <c r="B181" s="20" t="s">
        <v>494</v>
      </c>
      <c r="C181" s="22" t="s">
        <v>495</v>
      </c>
      <c r="D181" s="9"/>
      <c r="E181" s="9"/>
      <c r="F181" s="44">
        <f t="shared" si="55"/>
        <v>0</v>
      </c>
      <c r="G181" s="45"/>
      <c r="H181" s="9"/>
      <c r="I181" s="66">
        <f t="shared" si="56"/>
        <v>0</v>
      </c>
      <c r="J181" s="46"/>
      <c r="K181" s="45"/>
      <c r="L181" s="66">
        <f t="shared" si="57"/>
        <v>0</v>
      </c>
      <c r="M181" s="46">
        <f t="shared" si="58"/>
        <v>0</v>
      </c>
    </row>
    <row r="182" spans="1:13" s="2" customFormat="1" ht="13.5" x14ac:dyDescent="0.25">
      <c r="A182" s="20" t="s">
        <v>496</v>
      </c>
      <c r="B182" s="20" t="s">
        <v>497</v>
      </c>
      <c r="C182" s="22" t="s">
        <v>498</v>
      </c>
      <c r="D182" s="9"/>
      <c r="E182" s="9"/>
      <c r="F182" s="44">
        <f t="shared" si="55"/>
        <v>0</v>
      </c>
      <c r="G182" s="45"/>
      <c r="H182" s="9"/>
      <c r="I182" s="66">
        <f t="shared" si="56"/>
        <v>0</v>
      </c>
      <c r="J182" s="46"/>
      <c r="K182" s="45"/>
      <c r="L182" s="66">
        <f t="shared" si="57"/>
        <v>0</v>
      </c>
      <c r="M182" s="46">
        <f t="shared" si="58"/>
        <v>0</v>
      </c>
    </row>
    <row r="183" spans="1:13" s="2" customFormat="1" ht="26.25" x14ac:dyDescent="0.25">
      <c r="A183" s="20" t="s">
        <v>499</v>
      </c>
      <c r="B183" s="20" t="s">
        <v>500</v>
      </c>
      <c r="C183" s="22" t="s">
        <v>501</v>
      </c>
      <c r="D183" s="9"/>
      <c r="E183" s="9"/>
      <c r="F183" s="44">
        <f t="shared" si="55"/>
        <v>0</v>
      </c>
      <c r="G183" s="45"/>
      <c r="H183" s="9"/>
      <c r="I183" s="66">
        <f t="shared" si="56"/>
        <v>0</v>
      </c>
      <c r="J183" s="46"/>
      <c r="K183" s="45"/>
      <c r="L183" s="66">
        <f t="shared" si="57"/>
        <v>0</v>
      </c>
      <c r="M183" s="46">
        <f t="shared" si="58"/>
        <v>0</v>
      </c>
    </row>
    <row r="184" spans="1:13" s="2" customFormat="1" ht="39" x14ac:dyDescent="0.25">
      <c r="A184" s="20" t="s">
        <v>502</v>
      </c>
      <c r="B184" s="20" t="s">
        <v>503</v>
      </c>
      <c r="C184" s="22" t="s">
        <v>504</v>
      </c>
      <c r="D184" s="9"/>
      <c r="E184" s="9"/>
      <c r="F184" s="44">
        <f t="shared" si="55"/>
        <v>0</v>
      </c>
      <c r="G184" s="45"/>
      <c r="H184" s="9"/>
      <c r="I184" s="66">
        <f t="shared" si="56"/>
        <v>0</v>
      </c>
      <c r="J184" s="46"/>
      <c r="K184" s="45"/>
      <c r="L184" s="66">
        <f t="shared" si="57"/>
        <v>0</v>
      </c>
      <c r="M184" s="46">
        <f t="shared" si="58"/>
        <v>0</v>
      </c>
    </row>
    <row r="185" spans="1:13" s="2" customFormat="1" ht="128.25" x14ac:dyDescent="0.25">
      <c r="A185" s="20" t="s">
        <v>505</v>
      </c>
      <c r="B185" s="20" t="s">
        <v>506</v>
      </c>
      <c r="C185" s="22" t="s">
        <v>507</v>
      </c>
      <c r="D185" s="9"/>
      <c r="E185" s="9"/>
      <c r="F185" s="44">
        <f t="shared" si="55"/>
        <v>0</v>
      </c>
      <c r="G185" s="45"/>
      <c r="H185" s="9"/>
      <c r="I185" s="66">
        <f t="shared" si="56"/>
        <v>0</v>
      </c>
      <c r="J185" s="46"/>
      <c r="K185" s="45"/>
      <c r="L185" s="66">
        <f t="shared" si="57"/>
        <v>0</v>
      </c>
      <c r="M185" s="46">
        <f t="shared" si="58"/>
        <v>0</v>
      </c>
    </row>
    <row r="186" spans="1:13" s="2" customFormat="1" ht="13.5" x14ac:dyDescent="0.25">
      <c r="A186" s="20" t="s">
        <v>508</v>
      </c>
      <c r="B186" s="20" t="s">
        <v>509</v>
      </c>
      <c r="C186" s="22" t="s">
        <v>510</v>
      </c>
      <c r="D186" s="9"/>
      <c r="E186" s="9"/>
      <c r="F186" s="44">
        <f t="shared" si="55"/>
        <v>0</v>
      </c>
      <c r="G186" s="45"/>
      <c r="H186" s="9"/>
      <c r="I186" s="66">
        <f t="shared" si="56"/>
        <v>0</v>
      </c>
      <c r="J186" s="46"/>
      <c r="K186" s="45"/>
      <c r="L186" s="66">
        <f t="shared" si="57"/>
        <v>0</v>
      </c>
      <c r="M186" s="46">
        <f t="shared" si="58"/>
        <v>0</v>
      </c>
    </row>
    <row r="187" spans="1:13" s="2" customFormat="1" ht="13.5" x14ac:dyDescent="0.25">
      <c r="A187" s="20" t="s">
        <v>511</v>
      </c>
      <c r="B187" s="20" t="s">
        <v>512</v>
      </c>
      <c r="C187" s="22" t="s">
        <v>513</v>
      </c>
      <c r="D187" s="9"/>
      <c r="E187" s="9"/>
      <c r="F187" s="44">
        <f t="shared" si="55"/>
        <v>0</v>
      </c>
      <c r="G187" s="45"/>
      <c r="H187" s="9"/>
      <c r="I187" s="66">
        <f t="shared" si="56"/>
        <v>0</v>
      </c>
      <c r="J187" s="46"/>
      <c r="K187" s="45">
        <v>2500000</v>
      </c>
      <c r="L187" s="66">
        <f t="shared" si="57"/>
        <v>2500000</v>
      </c>
      <c r="M187" s="46">
        <f t="shared" si="58"/>
        <v>2500000</v>
      </c>
    </row>
    <row r="188" spans="1:13" s="2" customFormat="1" ht="13.5" x14ac:dyDescent="0.25">
      <c r="A188" s="20" t="s">
        <v>514</v>
      </c>
      <c r="B188" s="20" t="s">
        <v>515</v>
      </c>
      <c r="C188" s="22" t="s">
        <v>516</v>
      </c>
      <c r="D188" s="9"/>
      <c r="E188" s="9"/>
      <c r="F188" s="44">
        <f t="shared" si="55"/>
        <v>0</v>
      </c>
      <c r="G188" s="45"/>
      <c r="H188" s="9"/>
      <c r="I188" s="66">
        <f t="shared" si="56"/>
        <v>0</v>
      </c>
      <c r="J188" s="46"/>
      <c r="K188" s="45"/>
      <c r="L188" s="66">
        <f t="shared" si="57"/>
        <v>0</v>
      </c>
      <c r="M188" s="46">
        <f t="shared" si="58"/>
        <v>0</v>
      </c>
    </row>
    <row r="189" spans="1:13" s="2" customFormat="1" ht="39" x14ac:dyDescent="0.25">
      <c r="A189" s="20" t="s">
        <v>517</v>
      </c>
      <c r="B189" s="20" t="s">
        <v>518</v>
      </c>
      <c r="C189" s="22" t="s">
        <v>519</v>
      </c>
      <c r="D189" s="9"/>
      <c r="E189" s="9"/>
      <c r="F189" s="44">
        <f t="shared" si="55"/>
        <v>0</v>
      </c>
      <c r="G189" s="45"/>
      <c r="H189" s="9"/>
      <c r="I189" s="66">
        <f t="shared" si="56"/>
        <v>0</v>
      </c>
      <c r="J189" s="46"/>
      <c r="K189" s="45">
        <v>5000000</v>
      </c>
      <c r="L189" s="66">
        <f t="shared" si="57"/>
        <v>5000000</v>
      </c>
      <c r="M189" s="46">
        <f t="shared" si="58"/>
        <v>5000000</v>
      </c>
    </row>
    <row r="190" spans="1:13" s="2" customFormat="1" ht="13.5" x14ac:dyDescent="0.25">
      <c r="A190" s="20" t="s">
        <v>520</v>
      </c>
      <c r="B190" s="20" t="s">
        <v>521</v>
      </c>
      <c r="C190" s="22" t="s">
        <v>522</v>
      </c>
      <c r="D190" s="9"/>
      <c r="E190" s="9"/>
      <c r="F190" s="44">
        <f t="shared" si="55"/>
        <v>0</v>
      </c>
      <c r="G190" s="45"/>
      <c r="H190" s="9"/>
      <c r="I190" s="66">
        <f t="shared" si="56"/>
        <v>0</v>
      </c>
      <c r="J190" s="46"/>
      <c r="K190" s="45"/>
      <c r="L190" s="66">
        <f t="shared" si="57"/>
        <v>0</v>
      </c>
      <c r="M190" s="46">
        <f t="shared" si="58"/>
        <v>0</v>
      </c>
    </row>
    <row r="191" spans="1:13" s="2" customFormat="1" ht="26.25" x14ac:dyDescent="0.25">
      <c r="A191" s="20" t="s">
        <v>523</v>
      </c>
      <c r="B191" s="20" t="s">
        <v>524</v>
      </c>
      <c r="C191" s="22" t="s">
        <v>525</v>
      </c>
      <c r="D191" s="9"/>
      <c r="E191" s="9"/>
      <c r="F191" s="44">
        <f t="shared" si="55"/>
        <v>0</v>
      </c>
      <c r="G191" s="45"/>
      <c r="H191" s="9"/>
      <c r="I191" s="66">
        <f t="shared" si="56"/>
        <v>0</v>
      </c>
      <c r="J191" s="46"/>
      <c r="K191" s="45"/>
      <c r="L191" s="66">
        <f t="shared" si="57"/>
        <v>0</v>
      </c>
      <c r="M191" s="46">
        <f t="shared" si="58"/>
        <v>0</v>
      </c>
    </row>
    <row r="192" spans="1:13" s="2" customFormat="1" ht="13.5" x14ac:dyDescent="0.25">
      <c r="A192" s="20" t="s">
        <v>526</v>
      </c>
      <c r="B192" s="20" t="s">
        <v>527</v>
      </c>
      <c r="C192" s="22" t="s">
        <v>528</v>
      </c>
      <c r="D192" s="9"/>
      <c r="E192" s="9"/>
      <c r="F192" s="44">
        <f t="shared" si="55"/>
        <v>0</v>
      </c>
      <c r="G192" s="45"/>
      <c r="H192" s="9"/>
      <c r="I192" s="66">
        <f t="shared" si="56"/>
        <v>0</v>
      </c>
      <c r="J192" s="46"/>
      <c r="K192" s="45"/>
      <c r="L192" s="66">
        <f t="shared" si="57"/>
        <v>0</v>
      </c>
      <c r="M192" s="46">
        <f t="shared" si="58"/>
        <v>0</v>
      </c>
    </row>
    <row r="193" spans="1:13" s="2" customFormat="1" ht="13.5" x14ac:dyDescent="0.25">
      <c r="A193" s="20" t="s">
        <v>529</v>
      </c>
      <c r="B193" s="20" t="s">
        <v>530</v>
      </c>
      <c r="C193" s="22" t="s">
        <v>531</v>
      </c>
      <c r="D193" s="9"/>
      <c r="E193" s="9"/>
      <c r="F193" s="44">
        <f t="shared" si="55"/>
        <v>0</v>
      </c>
      <c r="G193" s="45"/>
      <c r="H193" s="9"/>
      <c r="I193" s="66">
        <f t="shared" si="56"/>
        <v>0</v>
      </c>
      <c r="J193" s="46"/>
      <c r="K193" s="45"/>
      <c r="L193" s="66">
        <f t="shared" si="57"/>
        <v>0</v>
      </c>
      <c r="M193" s="46">
        <f t="shared" si="58"/>
        <v>0</v>
      </c>
    </row>
    <row r="194" spans="1:13" s="2" customFormat="1" ht="26.25" x14ac:dyDescent="0.25">
      <c r="A194" s="20" t="s">
        <v>532</v>
      </c>
      <c r="B194" s="20" t="s">
        <v>533</v>
      </c>
      <c r="C194" s="22" t="s">
        <v>534</v>
      </c>
      <c r="D194" s="9"/>
      <c r="E194" s="9"/>
      <c r="F194" s="44">
        <f t="shared" si="55"/>
        <v>0</v>
      </c>
      <c r="G194" s="45"/>
      <c r="H194" s="9"/>
      <c r="I194" s="66">
        <f t="shared" si="56"/>
        <v>0</v>
      </c>
      <c r="J194" s="46"/>
      <c r="K194" s="45"/>
      <c r="L194" s="66">
        <f t="shared" si="57"/>
        <v>0</v>
      </c>
      <c r="M194" s="46">
        <f t="shared" si="58"/>
        <v>0</v>
      </c>
    </row>
    <row r="195" spans="1:13" s="2" customFormat="1" ht="13.5" x14ac:dyDescent="0.25">
      <c r="A195" s="20" t="s">
        <v>535</v>
      </c>
      <c r="B195" s="20" t="s">
        <v>536</v>
      </c>
      <c r="C195" s="22" t="s">
        <v>537</v>
      </c>
      <c r="D195" s="9"/>
      <c r="E195" s="9"/>
      <c r="F195" s="44">
        <f t="shared" si="55"/>
        <v>0</v>
      </c>
      <c r="G195" s="45"/>
      <c r="H195" s="9"/>
      <c r="I195" s="66">
        <f t="shared" si="56"/>
        <v>0</v>
      </c>
      <c r="J195" s="46"/>
      <c r="K195" s="45">
        <v>1000000</v>
      </c>
      <c r="L195" s="66">
        <f t="shared" si="57"/>
        <v>1000000</v>
      </c>
      <c r="M195" s="46">
        <f t="shared" si="58"/>
        <v>1000000</v>
      </c>
    </row>
    <row r="196" spans="1:13" s="2" customFormat="1" ht="13.5" x14ac:dyDescent="0.25">
      <c r="A196" s="20" t="s">
        <v>538</v>
      </c>
      <c r="B196" s="20" t="s">
        <v>539</v>
      </c>
      <c r="C196" s="22" t="s">
        <v>540</v>
      </c>
      <c r="D196" s="9"/>
      <c r="E196" s="9"/>
      <c r="F196" s="44">
        <f t="shared" si="55"/>
        <v>0</v>
      </c>
      <c r="G196" s="45"/>
      <c r="H196" s="9"/>
      <c r="I196" s="66">
        <f t="shared" si="56"/>
        <v>0</v>
      </c>
      <c r="J196" s="46"/>
      <c r="K196" s="45"/>
      <c r="L196" s="66">
        <f t="shared" si="57"/>
        <v>0</v>
      </c>
      <c r="M196" s="46">
        <f t="shared" si="58"/>
        <v>0</v>
      </c>
    </row>
    <row r="197" spans="1:13" s="2" customFormat="1" ht="26.25" x14ac:dyDescent="0.25">
      <c r="A197" s="20" t="s">
        <v>541</v>
      </c>
      <c r="B197" s="20" t="s">
        <v>542</v>
      </c>
      <c r="C197" s="22" t="s">
        <v>543</v>
      </c>
      <c r="D197" s="9"/>
      <c r="E197" s="9"/>
      <c r="F197" s="44">
        <f t="shared" si="55"/>
        <v>0</v>
      </c>
      <c r="G197" s="45"/>
      <c r="H197" s="9"/>
      <c r="I197" s="66">
        <f t="shared" si="56"/>
        <v>0</v>
      </c>
      <c r="J197" s="46"/>
      <c r="K197" s="45"/>
      <c r="L197" s="66">
        <f t="shared" si="57"/>
        <v>0</v>
      </c>
      <c r="M197" s="46">
        <f t="shared" si="58"/>
        <v>0</v>
      </c>
    </row>
    <row r="198" spans="1:13" s="2" customFormat="1" ht="13.5" x14ac:dyDescent="0.25">
      <c r="A198" s="20" t="s">
        <v>544</v>
      </c>
      <c r="B198" s="20" t="s">
        <v>545</v>
      </c>
      <c r="C198" s="22" t="s">
        <v>546</v>
      </c>
      <c r="D198" s="9"/>
      <c r="E198" s="9"/>
      <c r="F198" s="44">
        <f t="shared" si="55"/>
        <v>0</v>
      </c>
      <c r="G198" s="45"/>
      <c r="H198" s="9"/>
      <c r="I198" s="66">
        <f t="shared" si="56"/>
        <v>0</v>
      </c>
      <c r="J198" s="46"/>
      <c r="K198" s="45"/>
      <c r="L198" s="66">
        <f t="shared" si="57"/>
        <v>0</v>
      </c>
      <c r="M198" s="46">
        <f t="shared" si="58"/>
        <v>0</v>
      </c>
    </row>
    <row r="199" spans="1:13" s="2" customFormat="1" ht="13.5" x14ac:dyDescent="0.25">
      <c r="A199" s="20" t="s">
        <v>547</v>
      </c>
      <c r="B199" s="20" t="s">
        <v>548</v>
      </c>
      <c r="C199" s="22" t="s">
        <v>549</v>
      </c>
      <c r="D199" s="9"/>
      <c r="E199" s="9"/>
      <c r="F199" s="44">
        <f t="shared" si="55"/>
        <v>0</v>
      </c>
      <c r="G199" s="45"/>
      <c r="H199" s="9"/>
      <c r="I199" s="66">
        <f t="shared" si="56"/>
        <v>0</v>
      </c>
      <c r="J199" s="46"/>
      <c r="K199" s="45"/>
      <c r="L199" s="66">
        <f t="shared" si="57"/>
        <v>0</v>
      </c>
      <c r="M199" s="46">
        <f t="shared" si="58"/>
        <v>0</v>
      </c>
    </row>
    <row r="200" spans="1:13" s="2" customFormat="1" ht="13.5" x14ac:dyDescent="0.25">
      <c r="A200" s="20" t="s">
        <v>550</v>
      </c>
      <c r="B200" s="20" t="s">
        <v>551</v>
      </c>
      <c r="C200" s="22" t="s">
        <v>552</v>
      </c>
      <c r="D200" s="9"/>
      <c r="E200" s="9"/>
      <c r="F200" s="44">
        <f t="shared" si="55"/>
        <v>0</v>
      </c>
      <c r="G200" s="45"/>
      <c r="H200" s="9"/>
      <c r="I200" s="66">
        <f t="shared" si="56"/>
        <v>0</v>
      </c>
      <c r="J200" s="46"/>
      <c r="K200" s="45"/>
      <c r="L200" s="66">
        <f t="shared" si="57"/>
        <v>0</v>
      </c>
      <c r="M200" s="46">
        <f t="shared" si="58"/>
        <v>0</v>
      </c>
    </row>
    <row r="201" spans="1:13" s="2" customFormat="1" ht="26.25" x14ac:dyDescent="0.25">
      <c r="A201" s="20" t="s">
        <v>553</v>
      </c>
      <c r="B201" s="20" t="s">
        <v>554</v>
      </c>
      <c r="C201" s="22" t="s">
        <v>555</v>
      </c>
      <c r="D201" s="9"/>
      <c r="E201" s="9"/>
      <c r="F201" s="44">
        <f t="shared" si="55"/>
        <v>0</v>
      </c>
      <c r="G201" s="45"/>
      <c r="H201" s="9"/>
      <c r="I201" s="66">
        <f t="shared" si="56"/>
        <v>0</v>
      </c>
      <c r="J201" s="46"/>
      <c r="K201" s="45"/>
      <c r="L201" s="66">
        <f t="shared" si="57"/>
        <v>0</v>
      </c>
      <c r="M201" s="46">
        <f t="shared" si="58"/>
        <v>0</v>
      </c>
    </row>
    <row r="202" spans="1:13" s="2" customFormat="1" ht="13.5" x14ac:dyDescent="0.25">
      <c r="A202" s="20" t="s">
        <v>556</v>
      </c>
      <c r="B202" s="20" t="s">
        <v>557</v>
      </c>
      <c r="C202" s="22" t="s">
        <v>558</v>
      </c>
      <c r="D202" s="9"/>
      <c r="E202" s="9"/>
      <c r="F202" s="44">
        <f t="shared" si="55"/>
        <v>0</v>
      </c>
      <c r="G202" s="45"/>
      <c r="H202" s="9"/>
      <c r="I202" s="66">
        <f t="shared" si="56"/>
        <v>0</v>
      </c>
      <c r="J202" s="46"/>
      <c r="K202" s="45"/>
      <c r="L202" s="66">
        <f t="shared" si="57"/>
        <v>0</v>
      </c>
      <c r="M202" s="46">
        <f t="shared" si="58"/>
        <v>0</v>
      </c>
    </row>
    <row r="203" spans="1:13" s="2" customFormat="1" ht="13.5" x14ac:dyDescent="0.25">
      <c r="A203" s="20" t="s">
        <v>559</v>
      </c>
      <c r="B203" s="20" t="s">
        <v>560</v>
      </c>
      <c r="C203" s="22" t="s">
        <v>561</v>
      </c>
      <c r="D203" s="9"/>
      <c r="E203" s="9"/>
      <c r="F203" s="44">
        <f t="shared" si="55"/>
        <v>0</v>
      </c>
      <c r="G203" s="45"/>
      <c r="H203" s="9"/>
      <c r="I203" s="66">
        <f t="shared" si="56"/>
        <v>0</v>
      </c>
      <c r="J203" s="46"/>
      <c r="K203" s="45"/>
      <c r="L203" s="66">
        <f t="shared" si="57"/>
        <v>0</v>
      </c>
      <c r="M203" s="46">
        <f t="shared" si="58"/>
        <v>0</v>
      </c>
    </row>
    <row r="204" spans="1:13" s="2" customFormat="1" ht="39" x14ac:dyDescent="0.25">
      <c r="A204" s="20" t="s">
        <v>562</v>
      </c>
      <c r="B204" s="20" t="s">
        <v>563</v>
      </c>
      <c r="C204" s="22" t="s">
        <v>564</v>
      </c>
      <c r="D204" s="9"/>
      <c r="E204" s="9"/>
      <c r="F204" s="44">
        <f t="shared" si="55"/>
        <v>0</v>
      </c>
      <c r="G204" s="45"/>
      <c r="H204" s="9"/>
      <c r="I204" s="66">
        <f t="shared" si="56"/>
        <v>0</v>
      </c>
      <c r="J204" s="46"/>
      <c r="K204" s="45"/>
      <c r="L204" s="66">
        <f t="shared" si="57"/>
        <v>0</v>
      </c>
      <c r="M204" s="46">
        <f t="shared" si="58"/>
        <v>0</v>
      </c>
    </row>
    <row r="205" spans="1:13" s="2" customFormat="1" ht="26.25" x14ac:dyDescent="0.25">
      <c r="A205" s="20" t="s">
        <v>565</v>
      </c>
      <c r="B205" s="20" t="s">
        <v>566</v>
      </c>
      <c r="C205" s="22" t="s">
        <v>567</v>
      </c>
      <c r="D205" s="9"/>
      <c r="E205" s="9"/>
      <c r="F205" s="44">
        <f t="shared" si="55"/>
        <v>0</v>
      </c>
      <c r="G205" s="45"/>
      <c r="H205" s="9"/>
      <c r="I205" s="66">
        <f t="shared" si="56"/>
        <v>0</v>
      </c>
      <c r="J205" s="46"/>
      <c r="K205" s="45"/>
      <c r="L205" s="66">
        <f t="shared" si="57"/>
        <v>0</v>
      </c>
      <c r="M205" s="46">
        <f t="shared" si="58"/>
        <v>0</v>
      </c>
    </row>
    <row r="206" spans="1:13" s="2" customFormat="1" ht="13.5" x14ac:dyDescent="0.25">
      <c r="A206" s="20" t="s">
        <v>568</v>
      </c>
      <c r="B206" s="20" t="s">
        <v>569</v>
      </c>
      <c r="C206" s="22" t="s">
        <v>191</v>
      </c>
      <c r="D206" s="9"/>
      <c r="E206" s="9"/>
      <c r="F206" s="44">
        <f t="shared" si="55"/>
        <v>0</v>
      </c>
      <c r="G206" s="45"/>
      <c r="H206" s="9"/>
      <c r="I206" s="66">
        <f t="shared" si="56"/>
        <v>0</v>
      </c>
      <c r="J206" s="46"/>
      <c r="K206" s="45"/>
      <c r="L206" s="66">
        <f t="shared" si="57"/>
        <v>0</v>
      </c>
      <c r="M206" s="46">
        <f t="shared" si="58"/>
        <v>0</v>
      </c>
    </row>
    <row r="207" spans="1:13" s="2" customFormat="1" ht="13.5" x14ac:dyDescent="0.25">
      <c r="A207" s="20" t="s">
        <v>570</v>
      </c>
      <c r="B207" s="20" t="s">
        <v>571</v>
      </c>
      <c r="C207" s="22" t="s">
        <v>194</v>
      </c>
      <c r="D207" s="9"/>
      <c r="E207" s="9"/>
      <c r="F207" s="44">
        <f t="shared" si="55"/>
        <v>0</v>
      </c>
      <c r="G207" s="45"/>
      <c r="H207" s="9"/>
      <c r="I207" s="66">
        <f t="shared" si="56"/>
        <v>0</v>
      </c>
      <c r="J207" s="46"/>
      <c r="K207" s="45"/>
      <c r="L207" s="66">
        <f t="shared" si="57"/>
        <v>0</v>
      </c>
      <c r="M207" s="46">
        <f t="shared" si="58"/>
        <v>0</v>
      </c>
    </row>
    <row r="208" spans="1:13" s="2" customFormat="1" ht="13.5" x14ac:dyDescent="0.25">
      <c r="A208" s="20" t="s">
        <v>572</v>
      </c>
      <c r="B208" s="20" t="s">
        <v>573</v>
      </c>
      <c r="C208" s="22" t="s">
        <v>197</v>
      </c>
      <c r="D208" s="9"/>
      <c r="E208" s="9"/>
      <c r="F208" s="44">
        <f t="shared" si="55"/>
        <v>0</v>
      </c>
      <c r="G208" s="45"/>
      <c r="H208" s="9"/>
      <c r="I208" s="66">
        <f t="shared" si="56"/>
        <v>0</v>
      </c>
      <c r="J208" s="46"/>
      <c r="K208" s="45"/>
      <c r="L208" s="66">
        <f t="shared" si="57"/>
        <v>0</v>
      </c>
      <c r="M208" s="46">
        <f t="shared" si="58"/>
        <v>0</v>
      </c>
    </row>
    <row r="209" spans="1:13" s="2" customFormat="1" ht="13.5" x14ac:dyDescent="0.25">
      <c r="A209" s="20" t="s">
        <v>574</v>
      </c>
      <c r="B209" s="20" t="s">
        <v>575</v>
      </c>
      <c r="C209" s="22" t="s">
        <v>576</v>
      </c>
      <c r="D209" s="9"/>
      <c r="E209" s="9"/>
      <c r="F209" s="44">
        <f t="shared" si="55"/>
        <v>0</v>
      </c>
      <c r="G209" s="45"/>
      <c r="H209" s="9"/>
      <c r="I209" s="66">
        <f t="shared" si="56"/>
        <v>0</v>
      </c>
      <c r="J209" s="46"/>
      <c r="K209" s="45"/>
      <c r="L209" s="66">
        <f t="shared" si="57"/>
        <v>0</v>
      </c>
      <c r="M209" s="46">
        <f t="shared" si="58"/>
        <v>0</v>
      </c>
    </row>
    <row r="210" spans="1:13" s="2" customFormat="1" ht="26.25" x14ac:dyDescent="0.25">
      <c r="A210" s="20" t="s">
        <v>577</v>
      </c>
      <c r="B210" s="20" t="s">
        <v>578</v>
      </c>
      <c r="C210" s="22" t="s">
        <v>579</v>
      </c>
      <c r="D210" s="9"/>
      <c r="E210" s="9"/>
      <c r="F210" s="44">
        <f t="shared" si="55"/>
        <v>0</v>
      </c>
      <c r="G210" s="45"/>
      <c r="H210" s="9"/>
      <c r="I210" s="66">
        <f t="shared" si="56"/>
        <v>0</v>
      </c>
      <c r="J210" s="46"/>
      <c r="K210" s="45"/>
      <c r="L210" s="66">
        <f t="shared" si="57"/>
        <v>0</v>
      </c>
      <c r="M210" s="46">
        <f t="shared" si="58"/>
        <v>0</v>
      </c>
    </row>
    <row r="211" spans="1:13" s="2" customFormat="1" ht="13.5" x14ac:dyDescent="0.25">
      <c r="A211" s="20" t="s">
        <v>580</v>
      </c>
      <c r="B211" s="20" t="s">
        <v>581</v>
      </c>
      <c r="C211" s="22" t="s">
        <v>582</v>
      </c>
      <c r="D211" s="9"/>
      <c r="E211" s="9"/>
      <c r="F211" s="44">
        <f t="shared" si="55"/>
        <v>0</v>
      </c>
      <c r="G211" s="45"/>
      <c r="H211" s="9"/>
      <c r="I211" s="66">
        <f t="shared" si="56"/>
        <v>0</v>
      </c>
      <c r="J211" s="46"/>
      <c r="K211" s="45"/>
      <c r="L211" s="66">
        <f t="shared" si="57"/>
        <v>0</v>
      </c>
      <c r="M211" s="46">
        <f t="shared" si="58"/>
        <v>0</v>
      </c>
    </row>
    <row r="212" spans="1:13" s="2" customFormat="1" ht="13.5" x14ac:dyDescent="0.25">
      <c r="A212" s="20" t="s">
        <v>583</v>
      </c>
      <c r="B212" s="20" t="s">
        <v>584</v>
      </c>
      <c r="C212" s="22" t="s">
        <v>585</v>
      </c>
      <c r="D212" s="9"/>
      <c r="E212" s="9"/>
      <c r="F212" s="44">
        <f t="shared" si="55"/>
        <v>0</v>
      </c>
      <c r="G212" s="45"/>
      <c r="H212" s="9"/>
      <c r="I212" s="66">
        <f t="shared" si="56"/>
        <v>0</v>
      </c>
      <c r="J212" s="46"/>
      <c r="K212" s="45">
        <v>10000000</v>
      </c>
      <c r="L212" s="66">
        <f t="shared" si="57"/>
        <v>10000000</v>
      </c>
      <c r="M212" s="46">
        <f t="shared" si="58"/>
        <v>10000000</v>
      </c>
    </row>
    <row r="213" spans="1:13" s="2" customFormat="1" ht="13.5" x14ac:dyDescent="0.25">
      <c r="A213" s="16" t="s">
        <v>586</v>
      </c>
      <c r="B213" s="16" t="s">
        <v>587</v>
      </c>
      <c r="C213" s="17" t="s">
        <v>588</v>
      </c>
      <c r="D213" s="8">
        <f>SUM(D214:D241)</f>
        <v>0</v>
      </c>
      <c r="E213" s="8">
        <f>SUM(E214:E241)</f>
        <v>0</v>
      </c>
      <c r="F213" s="8">
        <f>+D213+E213</f>
        <v>0</v>
      </c>
      <c r="G213" s="60">
        <f>SUM(G214:G241)</f>
        <v>0</v>
      </c>
      <c r="H213" s="8">
        <f>SUM(H214:H241)</f>
        <v>0</v>
      </c>
      <c r="I213" s="65">
        <f>+F213+G213+H213</f>
        <v>0</v>
      </c>
      <c r="J213" s="43">
        <f>SUM(J214:J241)</f>
        <v>0</v>
      </c>
      <c r="K213" s="60">
        <f>SUM(K214:K241)</f>
        <v>32000000</v>
      </c>
      <c r="L213" s="65">
        <f>+J213+K213</f>
        <v>32000000</v>
      </c>
      <c r="M213" s="43">
        <f>SUM(M214:M241)</f>
        <v>32000000</v>
      </c>
    </row>
    <row r="214" spans="1:13" s="2" customFormat="1" ht="26.25" x14ac:dyDescent="0.25">
      <c r="A214" s="20" t="s">
        <v>589</v>
      </c>
      <c r="B214" s="20" t="s">
        <v>590</v>
      </c>
      <c r="C214" s="22" t="s">
        <v>591</v>
      </c>
      <c r="D214" s="9"/>
      <c r="E214" s="9"/>
      <c r="F214" s="44">
        <f t="shared" ref="F214:F241" si="59">SUM(D214:E214)</f>
        <v>0</v>
      </c>
      <c r="G214" s="45"/>
      <c r="H214" s="9"/>
      <c r="I214" s="66">
        <f t="shared" ref="I214:I241" si="60">SUM(F214:H214)</f>
        <v>0</v>
      </c>
      <c r="J214" s="46"/>
      <c r="K214" s="45">
        <v>10000000</v>
      </c>
      <c r="L214" s="66">
        <f t="shared" ref="L214:L241" si="61">SUM(J214:K214)</f>
        <v>10000000</v>
      </c>
      <c r="M214" s="46">
        <f t="shared" ref="M214:M241" si="62">+L214+I214</f>
        <v>10000000</v>
      </c>
    </row>
    <row r="215" spans="1:13" s="2" customFormat="1" ht="13.5" x14ac:dyDescent="0.25">
      <c r="A215" s="20" t="s">
        <v>592</v>
      </c>
      <c r="B215" s="20" t="s">
        <v>593</v>
      </c>
      <c r="C215" s="22" t="s">
        <v>206</v>
      </c>
      <c r="D215" s="9"/>
      <c r="E215" s="9"/>
      <c r="F215" s="44">
        <f t="shared" si="59"/>
        <v>0</v>
      </c>
      <c r="G215" s="45"/>
      <c r="H215" s="9"/>
      <c r="I215" s="66">
        <f t="shared" si="60"/>
        <v>0</v>
      </c>
      <c r="J215" s="46"/>
      <c r="K215" s="45"/>
      <c r="L215" s="66">
        <f t="shared" si="61"/>
        <v>0</v>
      </c>
      <c r="M215" s="46">
        <f t="shared" si="62"/>
        <v>0</v>
      </c>
    </row>
    <row r="216" spans="1:13" s="2" customFormat="1" ht="39" x14ac:dyDescent="0.25">
      <c r="A216" s="20" t="s">
        <v>594</v>
      </c>
      <c r="B216" s="20" t="s">
        <v>595</v>
      </c>
      <c r="C216" s="22" t="s">
        <v>209</v>
      </c>
      <c r="D216" s="9"/>
      <c r="E216" s="9"/>
      <c r="F216" s="44">
        <f t="shared" si="59"/>
        <v>0</v>
      </c>
      <c r="G216" s="45"/>
      <c r="H216" s="9"/>
      <c r="I216" s="66">
        <f t="shared" si="60"/>
        <v>0</v>
      </c>
      <c r="J216" s="46"/>
      <c r="K216" s="45"/>
      <c r="L216" s="66">
        <f t="shared" si="61"/>
        <v>0</v>
      </c>
      <c r="M216" s="46">
        <f t="shared" si="62"/>
        <v>0</v>
      </c>
    </row>
    <row r="217" spans="1:13" s="2" customFormat="1" ht="39" x14ac:dyDescent="0.25">
      <c r="A217" s="20" t="s">
        <v>596</v>
      </c>
      <c r="B217" s="20" t="s">
        <v>597</v>
      </c>
      <c r="C217" s="22" t="s">
        <v>212</v>
      </c>
      <c r="D217" s="9"/>
      <c r="E217" s="9"/>
      <c r="F217" s="44">
        <f t="shared" si="59"/>
        <v>0</v>
      </c>
      <c r="G217" s="45"/>
      <c r="H217" s="9"/>
      <c r="I217" s="66">
        <f t="shared" si="60"/>
        <v>0</v>
      </c>
      <c r="J217" s="46"/>
      <c r="K217" s="45"/>
      <c r="L217" s="66">
        <f t="shared" si="61"/>
        <v>0</v>
      </c>
      <c r="M217" s="46">
        <f t="shared" si="62"/>
        <v>0</v>
      </c>
    </row>
    <row r="218" spans="1:13" s="2" customFormat="1" ht="26.25" x14ac:dyDescent="0.25">
      <c r="A218" s="20" t="s">
        <v>598</v>
      </c>
      <c r="B218" s="20" t="s">
        <v>599</v>
      </c>
      <c r="C218" s="22" t="s">
        <v>215</v>
      </c>
      <c r="D218" s="9"/>
      <c r="E218" s="9"/>
      <c r="F218" s="44">
        <f t="shared" si="59"/>
        <v>0</v>
      </c>
      <c r="G218" s="45"/>
      <c r="H218" s="9"/>
      <c r="I218" s="66">
        <f t="shared" si="60"/>
        <v>0</v>
      </c>
      <c r="J218" s="46"/>
      <c r="K218" s="45"/>
      <c r="L218" s="66">
        <f t="shared" si="61"/>
        <v>0</v>
      </c>
      <c r="M218" s="46">
        <f t="shared" si="62"/>
        <v>0</v>
      </c>
    </row>
    <row r="219" spans="1:13" s="2" customFormat="1" ht="26.25" x14ac:dyDescent="0.25">
      <c r="A219" s="20" t="s">
        <v>600</v>
      </c>
      <c r="B219" s="20" t="s">
        <v>601</v>
      </c>
      <c r="C219" s="22" t="s">
        <v>218</v>
      </c>
      <c r="D219" s="9"/>
      <c r="E219" s="9"/>
      <c r="F219" s="44">
        <f t="shared" si="59"/>
        <v>0</v>
      </c>
      <c r="G219" s="45"/>
      <c r="H219" s="9"/>
      <c r="I219" s="66">
        <f t="shared" si="60"/>
        <v>0</v>
      </c>
      <c r="J219" s="46"/>
      <c r="K219" s="45"/>
      <c r="L219" s="66">
        <f t="shared" si="61"/>
        <v>0</v>
      </c>
      <c r="M219" s="46">
        <f t="shared" si="62"/>
        <v>0</v>
      </c>
    </row>
    <row r="220" spans="1:13" s="2" customFormat="1" ht="26.25" x14ac:dyDescent="0.25">
      <c r="A220" s="20" t="s">
        <v>602</v>
      </c>
      <c r="B220" s="20" t="s">
        <v>603</v>
      </c>
      <c r="C220" s="22" t="s">
        <v>221</v>
      </c>
      <c r="D220" s="9"/>
      <c r="E220" s="9"/>
      <c r="F220" s="44">
        <f t="shared" si="59"/>
        <v>0</v>
      </c>
      <c r="G220" s="45"/>
      <c r="H220" s="9"/>
      <c r="I220" s="66">
        <f t="shared" si="60"/>
        <v>0</v>
      </c>
      <c r="J220" s="46"/>
      <c r="K220" s="45"/>
      <c r="L220" s="66">
        <f t="shared" si="61"/>
        <v>0</v>
      </c>
      <c r="M220" s="46">
        <f t="shared" si="62"/>
        <v>0</v>
      </c>
    </row>
    <row r="221" spans="1:13" s="2" customFormat="1" ht="26.25" x14ac:dyDescent="0.25">
      <c r="A221" s="20" t="s">
        <v>604</v>
      </c>
      <c r="B221" s="20" t="s">
        <v>605</v>
      </c>
      <c r="C221" s="22" t="s">
        <v>227</v>
      </c>
      <c r="D221" s="9"/>
      <c r="E221" s="9"/>
      <c r="F221" s="44">
        <f t="shared" si="59"/>
        <v>0</v>
      </c>
      <c r="G221" s="45"/>
      <c r="H221" s="9"/>
      <c r="I221" s="66">
        <f t="shared" si="60"/>
        <v>0</v>
      </c>
      <c r="J221" s="46"/>
      <c r="K221" s="45"/>
      <c r="L221" s="66">
        <f t="shared" si="61"/>
        <v>0</v>
      </c>
      <c r="M221" s="46">
        <f t="shared" si="62"/>
        <v>0</v>
      </c>
    </row>
    <row r="222" spans="1:13" s="2" customFormat="1" ht="26.25" x14ac:dyDescent="0.25">
      <c r="A222" s="20" t="s">
        <v>606</v>
      </c>
      <c r="B222" s="20" t="s">
        <v>607</v>
      </c>
      <c r="C222" s="22" t="s">
        <v>236</v>
      </c>
      <c r="D222" s="9"/>
      <c r="E222" s="9"/>
      <c r="F222" s="44">
        <f t="shared" si="59"/>
        <v>0</v>
      </c>
      <c r="G222" s="45"/>
      <c r="H222" s="9"/>
      <c r="I222" s="66">
        <f t="shared" si="60"/>
        <v>0</v>
      </c>
      <c r="J222" s="46"/>
      <c r="K222" s="45">
        <v>14000000</v>
      </c>
      <c r="L222" s="66">
        <f t="shared" si="61"/>
        <v>14000000</v>
      </c>
      <c r="M222" s="46">
        <f t="shared" si="62"/>
        <v>14000000</v>
      </c>
    </row>
    <row r="223" spans="1:13" s="2" customFormat="1" ht="26.25" x14ac:dyDescent="0.25">
      <c r="A223" s="20" t="s">
        <v>608</v>
      </c>
      <c r="B223" s="20" t="s">
        <v>609</v>
      </c>
      <c r="C223" s="22" t="s">
        <v>239</v>
      </c>
      <c r="D223" s="9"/>
      <c r="E223" s="9"/>
      <c r="F223" s="44">
        <f t="shared" si="59"/>
        <v>0</v>
      </c>
      <c r="G223" s="45"/>
      <c r="H223" s="9"/>
      <c r="I223" s="66">
        <f t="shared" si="60"/>
        <v>0</v>
      </c>
      <c r="J223" s="46"/>
      <c r="K223" s="45">
        <v>8000000</v>
      </c>
      <c r="L223" s="66">
        <f t="shared" si="61"/>
        <v>8000000</v>
      </c>
      <c r="M223" s="46">
        <f t="shared" si="62"/>
        <v>8000000</v>
      </c>
    </row>
    <row r="224" spans="1:13" s="2" customFormat="1" ht="26.25" x14ac:dyDescent="0.25">
      <c r="A224" s="20" t="s">
        <v>610</v>
      </c>
      <c r="B224" s="20" t="s">
        <v>611</v>
      </c>
      <c r="C224" s="22" t="s">
        <v>242</v>
      </c>
      <c r="D224" s="9"/>
      <c r="E224" s="9"/>
      <c r="F224" s="44">
        <f t="shared" si="59"/>
        <v>0</v>
      </c>
      <c r="G224" s="45"/>
      <c r="H224" s="9"/>
      <c r="I224" s="66">
        <f t="shared" si="60"/>
        <v>0</v>
      </c>
      <c r="J224" s="46"/>
      <c r="K224" s="45"/>
      <c r="L224" s="66">
        <f t="shared" si="61"/>
        <v>0</v>
      </c>
      <c r="M224" s="46">
        <f t="shared" si="62"/>
        <v>0</v>
      </c>
    </row>
    <row r="225" spans="1:13" s="2" customFormat="1" ht="26.25" x14ac:dyDescent="0.25">
      <c r="A225" s="20" t="s">
        <v>612</v>
      </c>
      <c r="B225" s="20" t="s">
        <v>613</v>
      </c>
      <c r="C225" s="22" t="s">
        <v>245</v>
      </c>
      <c r="D225" s="9"/>
      <c r="E225" s="9"/>
      <c r="F225" s="44">
        <f t="shared" si="59"/>
        <v>0</v>
      </c>
      <c r="G225" s="45"/>
      <c r="H225" s="9"/>
      <c r="I225" s="66">
        <f t="shared" si="60"/>
        <v>0</v>
      </c>
      <c r="J225" s="46"/>
      <c r="K225" s="45"/>
      <c r="L225" s="66">
        <f t="shared" si="61"/>
        <v>0</v>
      </c>
      <c r="M225" s="46">
        <f t="shared" si="62"/>
        <v>0</v>
      </c>
    </row>
    <row r="226" spans="1:13" s="2" customFormat="1" ht="26.25" x14ac:dyDescent="0.25">
      <c r="A226" s="20" t="s">
        <v>614</v>
      </c>
      <c r="B226" s="20" t="s">
        <v>615</v>
      </c>
      <c r="C226" s="22" t="s">
        <v>254</v>
      </c>
      <c r="D226" s="9"/>
      <c r="E226" s="9"/>
      <c r="F226" s="44">
        <f t="shared" si="59"/>
        <v>0</v>
      </c>
      <c r="G226" s="45"/>
      <c r="H226" s="9"/>
      <c r="I226" s="66">
        <f t="shared" si="60"/>
        <v>0</v>
      </c>
      <c r="J226" s="46"/>
      <c r="K226" s="45"/>
      <c r="L226" s="66">
        <f t="shared" si="61"/>
        <v>0</v>
      </c>
      <c r="M226" s="46">
        <f t="shared" si="62"/>
        <v>0</v>
      </c>
    </row>
    <row r="227" spans="1:13" s="2" customFormat="1" ht="26.25" x14ac:dyDescent="0.25">
      <c r="A227" s="20" t="s">
        <v>616</v>
      </c>
      <c r="B227" s="20" t="s">
        <v>617</v>
      </c>
      <c r="C227" s="22" t="s">
        <v>257</v>
      </c>
      <c r="D227" s="9"/>
      <c r="E227" s="9"/>
      <c r="F227" s="44">
        <f t="shared" si="59"/>
        <v>0</v>
      </c>
      <c r="G227" s="45"/>
      <c r="H227" s="9"/>
      <c r="I227" s="66">
        <f t="shared" si="60"/>
        <v>0</v>
      </c>
      <c r="J227" s="46"/>
      <c r="K227" s="45"/>
      <c r="L227" s="66">
        <f t="shared" si="61"/>
        <v>0</v>
      </c>
      <c r="M227" s="46">
        <f t="shared" si="62"/>
        <v>0</v>
      </c>
    </row>
    <row r="228" spans="1:13" s="2" customFormat="1" ht="39" x14ac:dyDescent="0.25">
      <c r="A228" s="20" t="s">
        <v>618</v>
      </c>
      <c r="B228" s="20" t="s">
        <v>619</v>
      </c>
      <c r="C228" s="22" t="s">
        <v>260</v>
      </c>
      <c r="D228" s="9"/>
      <c r="E228" s="9"/>
      <c r="F228" s="44">
        <f t="shared" si="59"/>
        <v>0</v>
      </c>
      <c r="G228" s="45"/>
      <c r="H228" s="9"/>
      <c r="I228" s="66">
        <f t="shared" si="60"/>
        <v>0</v>
      </c>
      <c r="J228" s="46"/>
      <c r="K228" s="45"/>
      <c r="L228" s="66">
        <f t="shared" si="61"/>
        <v>0</v>
      </c>
      <c r="M228" s="46">
        <f t="shared" si="62"/>
        <v>0</v>
      </c>
    </row>
    <row r="229" spans="1:13" s="2" customFormat="1" ht="13.5" x14ac:dyDescent="0.25">
      <c r="A229" s="20" t="s">
        <v>620</v>
      </c>
      <c r="B229" s="20" t="s">
        <v>621</v>
      </c>
      <c r="C229" s="22" t="s">
        <v>263</v>
      </c>
      <c r="D229" s="9"/>
      <c r="E229" s="9"/>
      <c r="F229" s="44">
        <f t="shared" si="59"/>
        <v>0</v>
      </c>
      <c r="G229" s="45"/>
      <c r="H229" s="9"/>
      <c r="I229" s="66">
        <f t="shared" si="60"/>
        <v>0</v>
      </c>
      <c r="J229" s="46"/>
      <c r="K229" s="45"/>
      <c r="L229" s="66">
        <f t="shared" si="61"/>
        <v>0</v>
      </c>
      <c r="M229" s="46">
        <f t="shared" si="62"/>
        <v>0</v>
      </c>
    </row>
    <row r="230" spans="1:13" s="2" customFormat="1" ht="39" x14ac:dyDescent="0.25">
      <c r="A230" s="20" t="s">
        <v>622</v>
      </c>
      <c r="B230" s="20" t="s">
        <v>623</v>
      </c>
      <c r="C230" s="22" t="s">
        <v>266</v>
      </c>
      <c r="D230" s="9"/>
      <c r="E230" s="9"/>
      <c r="F230" s="44">
        <f t="shared" si="59"/>
        <v>0</v>
      </c>
      <c r="G230" s="45"/>
      <c r="H230" s="9"/>
      <c r="I230" s="66">
        <f t="shared" si="60"/>
        <v>0</v>
      </c>
      <c r="J230" s="46"/>
      <c r="K230" s="45"/>
      <c r="L230" s="66">
        <f t="shared" si="61"/>
        <v>0</v>
      </c>
      <c r="M230" s="46">
        <f t="shared" si="62"/>
        <v>0</v>
      </c>
    </row>
    <row r="231" spans="1:13" s="2" customFormat="1" ht="39" x14ac:dyDescent="0.25">
      <c r="A231" s="20" t="s">
        <v>624</v>
      </c>
      <c r="B231" s="20" t="s">
        <v>625</v>
      </c>
      <c r="C231" s="22" t="s">
        <v>269</v>
      </c>
      <c r="D231" s="9"/>
      <c r="E231" s="9"/>
      <c r="F231" s="44">
        <f t="shared" si="59"/>
        <v>0</v>
      </c>
      <c r="G231" s="45"/>
      <c r="H231" s="9"/>
      <c r="I231" s="66">
        <f t="shared" si="60"/>
        <v>0</v>
      </c>
      <c r="J231" s="46"/>
      <c r="K231" s="45"/>
      <c r="L231" s="66">
        <f t="shared" si="61"/>
        <v>0</v>
      </c>
      <c r="M231" s="46">
        <f t="shared" si="62"/>
        <v>0</v>
      </c>
    </row>
    <row r="232" spans="1:13" s="2" customFormat="1" ht="64.5" x14ac:dyDescent="0.25">
      <c r="A232" s="20" t="s">
        <v>626</v>
      </c>
      <c r="B232" s="20" t="s">
        <v>627</v>
      </c>
      <c r="C232" s="22" t="s">
        <v>272</v>
      </c>
      <c r="D232" s="9"/>
      <c r="E232" s="9"/>
      <c r="F232" s="44">
        <f t="shared" si="59"/>
        <v>0</v>
      </c>
      <c r="G232" s="45"/>
      <c r="H232" s="9"/>
      <c r="I232" s="66">
        <f t="shared" si="60"/>
        <v>0</v>
      </c>
      <c r="J232" s="46"/>
      <c r="K232" s="45"/>
      <c r="L232" s="66">
        <f t="shared" si="61"/>
        <v>0</v>
      </c>
      <c r="M232" s="46">
        <f t="shared" si="62"/>
        <v>0</v>
      </c>
    </row>
    <row r="233" spans="1:13" s="2" customFormat="1" ht="26.25" x14ac:dyDescent="0.25">
      <c r="A233" s="20" t="s">
        <v>628</v>
      </c>
      <c r="B233" s="20" t="s">
        <v>629</v>
      </c>
      <c r="C233" s="22" t="s">
        <v>275</v>
      </c>
      <c r="D233" s="9"/>
      <c r="E233" s="9"/>
      <c r="F233" s="44">
        <f t="shared" si="59"/>
        <v>0</v>
      </c>
      <c r="G233" s="45"/>
      <c r="H233" s="9"/>
      <c r="I233" s="66">
        <f t="shared" si="60"/>
        <v>0</v>
      </c>
      <c r="J233" s="46"/>
      <c r="K233" s="45"/>
      <c r="L233" s="66">
        <f t="shared" si="61"/>
        <v>0</v>
      </c>
      <c r="M233" s="46">
        <f t="shared" si="62"/>
        <v>0</v>
      </c>
    </row>
    <row r="234" spans="1:13" s="2" customFormat="1" ht="39" x14ac:dyDescent="0.25">
      <c r="A234" s="20" t="s">
        <v>630</v>
      </c>
      <c r="B234" s="20" t="s">
        <v>631</v>
      </c>
      <c r="C234" s="22" t="s">
        <v>278</v>
      </c>
      <c r="D234" s="9"/>
      <c r="E234" s="9"/>
      <c r="F234" s="44">
        <f t="shared" si="59"/>
        <v>0</v>
      </c>
      <c r="G234" s="45"/>
      <c r="H234" s="9"/>
      <c r="I234" s="66">
        <f t="shared" si="60"/>
        <v>0</v>
      </c>
      <c r="J234" s="46"/>
      <c r="K234" s="45"/>
      <c r="L234" s="66">
        <f t="shared" si="61"/>
        <v>0</v>
      </c>
      <c r="M234" s="46">
        <f t="shared" si="62"/>
        <v>0</v>
      </c>
    </row>
    <row r="235" spans="1:13" s="2" customFormat="1" ht="26.25" x14ac:dyDescent="0.25">
      <c r="A235" s="20" t="s">
        <v>632</v>
      </c>
      <c r="B235" s="20" t="s">
        <v>633</v>
      </c>
      <c r="C235" s="22" t="s">
        <v>281</v>
      </c>
      <c r="D235" s="9"/>
      <c r="E235" s="9"/>
      <c r="F235" s="44">
        <f t="shared" si="59"/>
        <v>0</v>
      </c>
      <c r="G235" s="45"/>
      <c r="H235" s="9"/>
      <c r="I235" s="66">
        <f t="shared" si="60"/>
        <v>0</v>
      </c>
      <c r="J235" s="46"/>
      <c r="K235" s="45"/>
      <c r="L235" s="66">
        <f t="shared" si="61"/>
        <v>0</v>
      </c>
      <c r="M235" s="46">
        <f t="shared" si="62"/>
        <v>0</v>
      </c>
    </row>
    <row r="236" spans="1:13" s="2" customFormat="1" ht="13.5" x14ac:dyDescent="0.25">
      <c r="A236" s="20" t="s">
        <v>634</v>
      </c>
      <c r="B236" s="20" t="s">
        <v>635</v>
      </c>
      <c r="C236" s="22" t="s">
        <v>636</v>
      </c>
      <c r="D236" s="9"/>
      <c r="E236" s="9"/>
      <c r="F236" s="44">
        <f t="shared" si="59"/>
        <v>0</v>
      </c>
      <c r="G236" s="45"/>
      <c r="H236" s="9"/>
      <c r="I236" s="66">
        <f t="shared" si="60"/>
        <v>0</v>
      </c>
      <c r="J236" s="46"/>
      <c r="K236" s="45"/>
      <c r="L236" s="66">
        <f t="shared" si="61"/>
        <v>0</v>
      </c>
      <c r="M236" s="46">
        <f t="shared" si="62"/>
        <v>0</v>
      </c>
    </row>
    <row r="237" spans="1:13" s="2" customFormat="1" ht="26.25" x14ac:dyDescent="0.25">
      <c r="A237" s="20" t="s">
        <v>637</v>
      </c>
      <c r="B237" s="20" t="s">
        <v>638</v>
      </c>
      <c r="C237" s="22" t="s">
        <v>284</v>
      </c>
      <c r="D237" s="9"/>
      <c r="E237" s="9"/>
      <c r="F237" s="44">
        <f t="shared" si="59"/>
        <v>0</v>
      </c>
      <c r="G237" s="45"/>
      <c r="H237" s="9"/>
      <c r="I237" s="66">
        <f t="shared" si="60"/>
        <v>0</v>
      </c>
      <c r="J237" s="46"/>
      <c r="K237" s="45"/>
      <c r="L237" s="66">
        <f t="shared" si="61"/>
        <v>0</v>
      </c>
      <c r="M237" s="46">
        <f t="shared" si="62"/>
        <v>0</v>
      </c>
    </row>
    <row r="238" spans="1:13" s="2" customFormat="1" ht="26.25" x14ac:dyDescent="0.25">
      <c r="A238" s="20" t="s">
        <v>639</v>
      </c>
      <c r="B238" s="20" t="s">
        <v>640</v>
      </c>
      <c r="C238" s="22" t="s">
        <v>293</v>
      </c>
      <c r="D238" s="9"/>
      <c r="E238" s="9"/>
      <c r="F238" s="44">
        <f t="shared" si="59"/>
        <v>0</v>
      </c>
      <c r="G238" s="45"/>
      <c r="H238" s="9"/>
      <c r="I238" s="66">
        <f t="shared" si="60"/>
        <v>0</v>
      </c>
      <c r="J238" s="46"/>
      <c r="K238" s="45"/>
      <c r="L238" s="66">
        <f t="shared" si="61"/>
        <v>0</v>
      </c>
      <c r="M238" s="46">
        <f t="shared" si="62"/>
        <v>0</v>
      </c>
    </row>
    <row r="239" spans="1:13" s="2" customFormat="1" ht="13.5" x14ac:dyDescent="0.25">
      <c r="A239" s="20" t="s">
        <v>641</v>
      </c>
      <c r="B239" s="20" t="s">
        <v>642</v>
      </c>
      <c r="C239" s="22" t="s">
        <v>296</v>
      </c>
      <c r="D239" s="9"/>
      <c r="E239" s="9"/>
      <c r="F239" s="44">
        <f t="shared" si="59"/>
        <v>0</v>
      </c>
      <c r="G239" s="45"/>
      <c r="H239" s="9"/>
      <c r="I239" s="66">
        <f t="shared" si="60"/>
        <v>0</v>
      </c>
      <c r="J239" s="46"/>
      <c r="K239" s="45"/>
      <c r="L239" s="66">
        <f t="shared" si="61"/>
        <v>0</v>
      </c>
      <c r="M239" s="46">
        <f t="shared" si="62"/>
        <v>0</v>
      </c>
    </row>
    <row r="240" spans="1:13" s="2" customFormat="1" ht="39" x14ac:dyDescent="0.25">
      <c r="A240" s="20" t="s">
        <v>643</v>
      </c>
      <c r="B240" s="20" t="s">
        <v>644</v>
      </c>
      <c r="C240" s="22" t="s">
        <v>299</v>
      </c>
      <c r="D240" s="9"/>
      <c r="E240" s="9"/>
      <c r="F240" s="44">
        <f t="shared" si="59"/>
        <v>0</v>
      </c>
      <c r="G240" s="45"/>
      <c r="H240" s="9"/>
      <c r="I240" s="66">
        <f t="shared" si="60"/>
        <v>0</v>
      </c>
      <c r="J240" s="46"/>
      <c r="K240" s="45"/>
      <c r="L240" s="66">
        <f t="shared" si="61"/>
        <v>0</v>
      </c>
      <c r="M240" s="46">
        <f t="shared" si="62"/>
        <v>0</v>
      </c>
    </row>
    <row r="241" spans="1:13" s="2" customFormat="1" ht="26.25" x14ac:dyDescent="0.25">
      <c r="A241" s="20" t="s">
        <v>645</v>
      </c>
      <c r="B241" s="20" t="s">
        <v>646</v>
      </c>
      <c r="C241" s="22" t="s">
        <v>302</v>
      </c>
      <c r="D241" s="9"/>
      <c r="E241" s="9"/>
      <c r="F241" s="44">
        <f t="shared" si="59"/>
        <v>0</v>
      </c>
      <c r="G241" s="45"/>
      <c r="H241" s="9"/>
      <c r="I241" s="66">
        <f t="shared" si="60"/>
        <v>0</v>
      </c>
      <c r="J241" s="46"/>
      <c r="K241" s="45"/>
      <c r="L241" s="66">
        <f t="shared" si="61"/>
        <v>0</v>
      </c>
      <c r="M241" s="46">
        <f t="shared" si="62"/>
        <v>0</v>
      </c>
    </row>
    <row r="242" spans="1:13" s="36" customFormat="1" ht="13.5" x14ac:dyDescent="0.25">
      <c r="A242" s="34" t="s">
        <v>647</v>
      </c>
      <c r="B242" s="34" t="s">
        <v>329</v>
      </c>
      <c r="C242" s="35" t="s">
        <v>3637</v>
      </c>
      <c r="D242" s="37"/>
      <c r="E242" s="37"/>
      <c r="F242" s="49"/>
      <c r="G242" s="63"/>
      <c r="H242" s="37"/>
      <c r="I242" s="67"/>
      <c r="J242" s="71"/>
      <c r="K242" s="63"/>
      <c r="L242" s="75"/>
      <c r="M242" s="50"/>
    </row>
    <row r="243" spans="1:13" s="2" customFormat="1" ht="13.5" x14ac:dyDescent="0.25">
      <c r="A243" s="16" t="s">
        <v>648</v>
      </c>
      <c r="B243" s="16" t="s">
        <v>649</v>
      </c>
      <c r="C243" s="17" t="s">
        <v>650</v>
      </c>
      <c r="D243" s="8">
        <f>SUM(D244:D250)</f>
        <v>0</v>
      </c>
      <c r="E243" s="8">
        <f>SUM(E244:E250)</f>
        <v>0</v>
      </c>
      <c r="F243" s="8">
        <f>+D243+E243</f>
        <v>0</v>
      </c>
      <c r="G243" s="60">
        <f>SUM(G244:G250)</f>
        <v>0</v>
      </c>
      <c r="H243" s="8">
        <f>SUM(H244:H250)</f>
        <v>0</v>
      </c>
      <c r="I243" s="65">
        <f>+F243+G243+H243</f>
        <v>0</v>
      </c>
      <c r="J243" s="43">
        <f>SUM(J244:J250)</f>
        <v>6087457</v>
      </c>
      <c r="K243" s="60">
        <f>SUM(K244:K250)</f>
        <v>18912543</v>
      </c>
      <c r="L243" s="65">
        <f>+J243+K243</f>
        <v>25000000</v>
      </c>
      <c r="M243" s="43">
        <f>SUM(M244:M250)</f>
        <v>25000000</v>
      </c>
    </row>
    <row r="244" spans="1:13" s="2" customFormat="1" ht="26.25" x14ac:dyDescent="0.25">
      <c r="A244" s="20" t="s">
        <v>651</v>
      </c>
      <c r="B244" s="20" t="s">
        <v>652</v>
      </c>
      <c r="C244" s="22" t="s">
        <v>653</v>
      </c>
      <c r="D244" s="9"/>
      <c r="E244" s="9"/>
      <c r="F244" s="44">
        <f t="shared" ref="F244:F250" si="63">SUM(D244:E244)</f>
        <v>0</v>
      </c>
      <c r="G244" s="45"/>
      <c r="H244" s="9"/>
      <c r="I244" s="66">
        <f t="shared" ref="I244:I250" si="64">SUM(F244:H244)</f>
        <v>0</v>
      </c>
      <c r="J244" s="46"/>
      <c r="K244" s="45"/>
      <c r="L244" s="66">
        <f t="shared" ref="L244:L250" si="65">SUM(J244:K244)</f>
        <v>0</v>
      </c>
      <c r="M244" s="46">
        <f t="shared" ref="M244:M250" si="66">+L244+I244</f>
        <v>0</v>
      </c>
    </row>
    <row r="245" spans="1:13" s="2" customFormat="1" ht="26.25" x14ac:dyDescent="0.25">
      <c r="A245" s="20" t="s">
        <v>654</v>
      </c>
      <c r="B245" s="20" t="s">
        <v>655</v>
      </c>
      <c r="C245" s="22" t="s">
        <v>656</v>
      </c>
      <c r="D245" s="9"/>
      <c r="E245" s="9"/>
      <c r="F245" s="44">
        <f t="shared" si="63"/>
        <v>0</v>
      </c>
      <c r="G245" s="45"/>
      <c r="H245" s="9"/>
      <c r="I245" s="66">
        <f t="shared" si="64"/>
        <v>0</v>
      </c>
      <c r="J245" s="46"/>
      <c r="K245" s="45"/>
      <c r="L245" s="66">
        <f t="shared" si="65"/>
        <v>0</v>
      </c>
      <c r="M245" s="46">
        <f t="shared" si="66"/>
        <v>0</v>
      </c>
    </row>
    <row r="246" spans="1:13" s="2" customFormat="1" ht="13.5" x14ac:dyDescent="0.25">
      <c r="A246" s="20" t="s">
        <v>657</v>
      </c>
      <c r="B246" s="20" t="s">
        <v>658</v>
      </c>
      <c r="C246" s="22" t="s">
        <v>659</v>
      </c>
      <c r="D246" s="9"/>
      <c r="E246" s="9"/>
      <c r="F246" s="44">
        <f t="shared" si="63"/>
        <v>0</v>
      </c>
      <c r="G246" s="45"/>
      <c r="H246" s="9"/>
      <c r="I246" s="66">
        <f t="shared" si="64"/>
        <v>0</v>
      </c>
      <c r="J246" s="46"/>
      <c r="K246" s="45"/>
      <c r="L246" s="66">
        <f t="shared" si="65"/>
        <v>0</v>
      </c>
      <c r="M246" s="46">
        <f t="shared" si="66"/>
        <v>0</v>
      </c>
    </row>
    <row r="247" spans="1:13" s="2" customFormat="1" ht="26.25" x14ac:dyDescent="0.25">
      <c r="A247" s="20" t="s">
        <v>660</v>
      </c>
      <c r="B247" s="20" t="s">
        <v>661</v>
      </c>
      <c r="C247" s="22" t="s">
        <v>662</v>
      </c>
      <c r="D247" s="9"/>
      <c r="E247" s="9"/>
      <c r="F247" s="44">
        <f t="shared" si="63"/>
        <v>0</v>
      </c>
      <c r="G247" s="45"/>
      <c r="H247" s="9"/>
      <c r="I247" s="66">
        <f t="shared" si="64"/>
        <v>0</v>
      </c>
      <c r="J247" s="46"/>
      <c r="K247" s="45"/>
      <c r="L247" s="66">
        <f t="shared" si="65"/>
        <v>0</v>
      </c>
      <c r="M247" s="46">
        <f t="shared" si="66"/>
        <v>0</v>
      </c>
    </row>
    <row r="248" spans="1:13" s="2" customFormat="1" ht="13.5" x14ac:dyDescent="0.25">
      <c r="A248" s="20" t="s">
        <v>663</v>
      </c>
      <c r="B248" s="20" t="s">
        <v>664</v>
      </c>
      <c r="C248" s="22" t="s">
        <v>665</v>
      </c>
      <c r="D248" s="9"/>
      <c r="E248" s="9"/>
      <c r="F248" s="44">
        <f t="shared" si="63"/>
        <v>0</v>
      </c>
      <c r="G248" s="45"/>
      <c r="H248" s="9"/>
      <c r="I248" s="66">
        <f t="shared" si="64"/>
        <v>0</v>
      </c>
      <c r="J248" s="46"/>
      <c r="K248" s="45"/>
      <c r="L248" s="66">
        <f t="shared" si="65"/>
        <v>0</v>
      </c>
      <c r="M248" s="46">
        <f t="shared" si="66"/>
        <v>0</v>
      </c>
    </row>
    <row r="249" spans="1:13" s="2" customFormat="1" ht="13.5" x14ac:dyDescent="0.25">
      <c r="A249" s="20" t="s">
        <v>666</v>
      </c>
      <c r="B249" s="20" t="s">
        <v>667</v>
      </c>
      <c r="C249" s="22" t="s">
        <v>668</v>
      </c>
      <c r="D249" s="9"/>
      <c r="E249" s="9"/>
      <c r="F249" s="44">
        <f t="shared" si="63"/>
        <v>0</v>
      </c>
      <c r="G249" s="45"/>
      <c r="H249" s="9"/>
      <c r="I249" s="66">
        <f t="shared" si="64"/>
        <v>0</v>
      </c>
      <c r="J249" s="46"/>
      <c r="K249" s="45"/>
      <c r="L249" s="66">
        <f t="shared" si="65"/>
        <v>0</v>
      </c>
      <c r="M249" s="46">
        <f t="shared" si="66"/>
        <v>0</v>
      </c>
    </row>
    <row r="250" spans="1:13" s="2" customFormat="1" ht="26.25" x14ac:dyDescent="0.25">
      <c r="A250" s="20" t="s">
        <v>669</v>
      </c>
      <c r="B250" s="20" t="s">
        <v>670</v>
      </c>
      <c r="C250" s="22" t="s">
        <v>671</v>
      </c>
      <c r="D250" s="9"/>
      <c r="E250" s="9"/>
      <c r="F250" s="44">
        <f t="shared" si="63"/>
        <v>0</v>
      </c>
      <c r="G250" s="45"/>
      <c r="H250" s="9"/>
      <c r="I250" s="66">
        <f t="shared" si="64"/>
        <v>0</v>
      </c>
      <c r="J250" s="88">
        <v>6087457</v>
      </c>
      <c r="K250" s="45">
        <f>25000000-6087457</f>
        <v>18912543</v>
      </c>
      <c r="L250" s="66">
        <f t="shared" si="65"/>
        <v>25000000</v>
      </c>
      <c r="M250" s="46">
        <f t="shared" si="66"/>
        <v>25000000</v>
      </c>
    </row>
    <row r="251" spans="1:13" s="2" customFormat="1" ht="54" x14ac:dyDescent="0.25">
      <c r="A251" s="16" t="s">
        <v>672</v>
      </c>
      <c r="B251" s="16" t="s">
        <v>673</v>
      </c>
      <c r="C251" s="17" t="s">
        <v>674</v>
      </c>
      <c r="D251" s="8">
        <f>SUM(D252:D266)</f>
        <v>0</v>
      </c>
      <c r="E251" s="8">
        <f>SUM(E252:E266)</f>
        <v>0</v>
      </c>
      <c r="F251" s="8">
        <f>+D251+E251</f>
        <v>0</v>
      </c>
      <c r="G251" s="60">
        <f>SUM(G252:G266)</f>
        <v>0</v>
      </c>
      <c r="H251" s="8">
        <f>SUM(H252:H266)</f>
        <v>0</v>
      </c>
      <c r="I251" s="65">
        <f>+F251+G251+H251</f>
        <v>0</v>
      </c>
      <c r="J251" s="43">
        <f>SUM(J252:J266)</f>
        <v>76225</v>
      </c>
      <c r="K251" s="60">
        <f>SUM(K252:K266)</f>
        <v>124861947</v>
      </c>
      <c r="L251" s="65">
        <f>+J251+K251</f>
        <v>124938172</v>
      </c>
      <c r="M251" s="43">
        <f>SUM(M252:M266)</f>
        <v>124938172</v>
      </c>
    </row>
    <row r="252" spans="1:13" s="2" customFormat="1" ht="26.25" x14ac:dyDescent="0.25">
      <c r="A252" s="20" t="s">
        <v>675</v>
      </c>
      <c r="B252" s="20" t="s">
        <v>676</v>
      </c>
      <c r="C252" s="22" t="s">
        <v>677</v>
      </c>
      <c r="D252" s="9"/>
      <c r="E252" s="9"/>
      <c r="F252" s="44">
        <f t="shared" ref="F252:F266" si="67">SUM(D252:E252)</f>
        <v>0</v>
      </c>
      <c r="G252" s="45"/>
      <c r="H252" s="9"/>
      <c r="I252" s="66">
        <f t="shared" ref="I252:I266" si="68">SUM(F252:H252)</f>
        <v>0</v>
      </c>
      <c r="J252" s="46"/>
      <c r="K252" s="45"/>
      <c r="L252" s="66">
        <f t="shared" ref="L252:L266" si="69">SUM(J252:K252)</f>
        <v>0</v>
      </c>
      <c r="M252" s="46">
        <f t="shared" ref="M252:M266" si="70">+L252+I252</f>
        <v>0</v>
      </c>
    </row>
    <row r="253" spans="1:13" s="2" customFormat="1" ht="13.5" x14ac:dyDescent="0.25">
      <c r="A253" s="20" t="s">
        <v>678</v>
      </c>
      <c r="B253" s="20" t="s">
        <v>679</v>
      </c>
      <c r="C253" s="22" t="s">
        <v>680</v>
      </c>
      <c r="D253" s="9"/>
      <c r="E253" s="9"/>
      <c r="F253" s="44">
        <f t="shared" si="67"/>
        <v>0</v>
      </c>
      <c r="G253" s="45"/>
      <c r="H253" s="9"/>
      <c r="I253" s="66">
        <f t="shared" si="68"/>
        <v>0</v>
      </c>
      <c r="J253" s="46"/>
      <c r="K253" s="45"/>
      <c r="L253" s="66">
        <f t="shared" si="69"/>
        <v>0</v>
      </c>
      <c r="M253" s="46">
        <f t="shared" si="70"/>
        <v>0</v>
      </c>
    </row>
    <row r="254" spans="1:13" s="2" customFormat="1" ht="13.5" x14ac:dyDescent="0.25">
      <c r="A254" s="20" t="s">
        <v>681</v>
      </c>
      <c r="B254" s="20" t="s">
        <v>682</v>
      </c>
      <c r="C254" s="22" t="s">
        <v>683</v>
      </c>
      <c r="D254" s="9"/>
      <c r="E254" s="9"/>
      <c r="F254" s="44">
        <f t="shared" si="67"/>
        <v>0</v>
      </c>
      <c r="G254" s="45"/>
      <c r="H254" s="9"/>
      <c r="I254" s="66">
        <f t="shared" si="68"/>
        <v>0</v>
      </c>
      <c r="J254" s="46"/>
      <c r="K254" s="45"/>
      <c r="L254" s="66">
        <f t="shared" si="69"/>
        <v>0</v>
      </c>
      <c r="M254" s="46">
        <f t="shared" si="70"/>
        <v>0</v>
      </c>
    </row>
    <row r="255" spans="1:13" s="2" customFormat="1" ht="26.25" x14ac:dyDescent="0.25">
      <c r="A255" s="20" t="s">
        <v>684</v>
      </c>
      <c r="B255" s="20" t="s">
        <v>685</v>
      </c>
      <c r="C255" s="22" t="s">
        <v>686</v>
      </c>
      <c r="D255" s="9"/>
      <c r="E255" s="9"/>
      <c r="F255" s="44">
        <f t="shared" si="67"/>
        <v>0</v>
      </c>
      <c r="G255" s="45"/>
      <c r="H255" s="9"/>
      <c r="I255" s="66">
        <f t="shared" si="68"/>
        <v>0</v>
      </c>
      <c r="J255" s="46"/>
      <c r="K255" s="45"/>
      <c r="L255" s="66">
        <f t="shared" si="69"/>
        <v>0</v>
      </c>
      <c r="M255" s="46">
        <f t="shared" si="70"/>
        <v>0</v>
      </c>
    </row>
    <row r="256" spans="1:13" s="2" customFormat="1" ht="13.5" x14ac:dyDescent="0.25">
      <c r="A256" s="20" t="s">
        <v>687</v>
      </c>
      <c r="B256" s="20" t="s">
        <v>688</v>
      </c>
      <c r="C256" s="22" t="s">
        <v>689</v>
      </c>
      <c r="D256" s="9"/>
      <c r="E256" s="9"/>
      <c r="F256" s="44">
        <f t="shared" si="67"/>
        <v>0</v>
      </c>
      <c r="G256" s="45"/>
      <c r="H256" s="9"/>
      <c r="I256" s="66">
        <f t="shared" si="68"/>
        <v>0</v>
      </c>
      <c r="J256" s="46"/>
      <c r="K256" s="45">
        <v>6500000</v>
      </c>
      <c r="L256" s="66">
        <f t="shared" si="69"/>
        <v>6500000</v>
      </c>
      <c r="M256" s="46">
        <f t="shared" si="70"/>
        <v>6500000</v>
      </c>
    </row>
    <row r="257" spans="1:13" s="2" customFormat="1" ht="26.25" x14ac:dyDescent="0.25">
      <c r="A257" s="20" t="s">
        <v>690</v>
      </c>
      <c r="B257" s="20" t="s">
        <v>691</v>
      </c>
      <c r="C257" s="22" t="s">
        <v>692</v>
      </c>
      <c r="D257" s="9"/>
      <c r="E257" s="9"/>
      <c r="F257" s="44">
        <f t="shared" si="67"/>
        <v>0</v>
      </c>
      <c r="G257" s="45"/>
      <c r="H257" s="9"/>
      <c r="I257" s="66">
        <f t="shared" si="68"/>
        <v>0</v>
      </c>
      <c r="J257" s="46"/>
      <c r="K257" s="45"/>
      <c r="L257" s="66">
        <f t="shared" si="69"/>
        <v>0</v>
      </c>
      <c r="M257" s="46">
        <f t="shared" si="70"/>
        <v>0</v>
      </c>
    </row>
    <row r="258" spans="1:13" s="2" customFormat="1" ht="26.25" x14ac:dyDescent="0.25">
      <c r="A258" s="20" t="s">
        <v>693</v>
      </c>
      <c r="B258" s="20" t="s">
        <v>694</v>
      </c>
      <c r="C258" s="22" t="s">
        <v>695</v>
      </c>
      <c r="D258" s="9"/>
      <c r="E258" s="9"/>
      <c r="F258" s="44">
        <f t="shared" si="67"/>
        <v>0</v>
      </c>
      <c r="G258" s="45"/>
      <c r="H258" s="9"/>
      <c r="I258" s="66">
        <f t="shared" si="68"/>
        <v>0</v>
      </c>
      <c r="J258" s="46"/>
      <c r="K258" s="45"/>
      <c r="L258" s="66">
        <f t="shared" si="69"/>
        <v>0</v>
      </c>
      <c r="M258" s="46">
        <f t="shared" si="70"/>
        <v>0</v>
      </c>
    </row>
    <row r="259" spans="1:13" s="2" customFormat="1" ht="26.25" x14ac:dyDescent="0.25">
      <c r="A259" s="20" t="s">
        <v>696</v>
      </c>
      <c r="B259" s="20" t="s">
        <v>697</v>
      </c>
      <c r="C259" s="22" t="s">
        <v>698</v>
      </c>
      <c r="D259" s="9"/>
      <c r="E259" s="9"/>
      <c r="F259" s="44">
        <f t="shared" si="67"/>
        <v>0</v>
      </c>
      <c r="G259" s="45"/>
      <c r="H259" s="9"/>
      <c r="I259" s="66">
        <f t="shared" si="68"/>
        <v>0</v>
      </c>
      <c r="J259" s="46"/>
      <c r="K259" s="45"/>
      <c r="L259" s="66">
        <f t="shared" si="69"/>
        <v>0</v>
      </c>
      <c r="M259" s="46">
        <f t="shared" si="70"/>
        <v>0</v>
      </c>
    </row>
    <row r="260" spans="1:13" s="2" customFormat="1" ht="26.25" x14ac:dyDescent="0.25">
      <c r="A260" s="20" t="s">
        <v>699</v>
      </c>
      <c r="B260" s="20" t="s">
        <v>700</v>
      </c>
      <c r="C260" s="22" t="s">
        <v>701</v>
      </c>
      <c r="D260" s="9"/>
      <c r="E260" s="9"/>
      <c r="F260" s="44">
        <f t="shared" si="67"/>
        <v>0</v>
      </c>
      <c r="G260" s="45"/>
      <c r="H260" s="9"/>
      <c r="I260" s="66">
        <f t="shared" si="68"/>
        <v>0</v>
      </c>
      <c r="J260" s="46"/>
      <c r="K260" s="45"/>
      <c r="L260" s="66">
        <f t="shared" si="69"/>
        <v>0</v>
      </c>
      <c r="M260" s="46">
        <f t="shared" si="70"/>
        <v>0</v>
      </c>
    </row>
    <row r="261" spans="1:13" s="2" customFormat="1" ht="13.5" x14ac:dyDescent="0.25">
      <c r="A261" s="20" t="s">
        <v>702</v>
      </c>
      <c r="B261" s="20" t="s">
        <v>703</v>
      </c>
      <c r="C261" s="22" t="s">
        <v>704</v>
      </c>
      <c r="D261" s="9"/>
      <c r="E261" s="9"/>
      <c r="F261" s="44">
        <f t="shared" si="67"/>
        <v>0</v>
      </c>
      <c r="G261" s="45"/>
      <c r="H261" s="9"/>
      <c r="I261" s="66">
        <f t="shared" si="68"/>
        <v>0</v>
      </c>
      <c r="J261" s="46"/>
      <c r="K261" s="45"/>
      <c r="L261" s="66">
        <f t="shared" si="69"/>
        <v>0</v>
      </c>
      <c r="M261" s="46">
        <f t="shared" si="70"/>
        <v>0</v>
      </c>
    </row>
    <row r="262" spans="1:13" s="2" customFormat="1" ht="13.5" x14ac:dyDescent="0.25">
      <c r="A262" s="20" t="s">
        <v>705</v>
      </c>
      <c r="B262" s="20" t="s">
        <v>706</v>
      </c>
      <c r="C262" s="22" t="s">
        <v>707</v>
      </c>
      <c r="D262" s="9"/>
      <c r="E262" s="9"/>
      <c r="F262" s="44">
        <f t="shared" si="67"/>
        <v>0</v>
      </c>
      <c r="G262" s="45"/>
      <c r="H262" s="9"/>
      <c r="I262" s="66">
        <f t="shared" si="68"/>
        <v>0</v>
      </c>
      <c r="J262" s="88"/>
      <c r="K262" s="51">
        <v>23888172</v>
      </c>
      <c r="L262" s="98">
        <f t="shared" si="69"/>
        <v>23888172</v>
      </c>
      <c r="M262" s="46">
        <f t="shared" si="70"/>
        <v>23888172</v>
      </c>
    </row>
    <row r="263" spans="1:13" s="2" customFormat="1" ht="13.5" x14ac:dyDescent="0.25">
      <c r="A263" s="20" t="s">
        <v>708</v>
      </c>
      <c r="B263" s="20" t="s">
        <v>709</v>
      </c>
      <c r="C263" s="22" t="s">
        <v>710</v>
      </c>
      <c r="D263" s="9"/>
      <c r="E263" s="9"/>
      <c r="F263" s="44">
        <f t="shared" si="67"/>
        <v>0</v>
      </c>
      <c r="G263" s="45"/>
      <c r="H263" s="9"/>
      <c r="I263" s="66">
        <f t="shared" si="68"/>
        <v>0</v>
      </c>
      <c r="J263" s="46"/>
      <c r="K263" s="45"/>
      <c r="L263" s="66">
        <f t="shared" si="69"/>
        <v>0</v>
      </c>
      <c r="M263" s="46">
        <f t="shared" si="70"/>
        <v>0</v>
      </c>
    </row>
    <row r="264" spans="1:13" s="2" customFormat="1" ht="13.5" x14ac:dyDescent="0.25">
      <c r="A264" s="20" t="s">
        <v>711</v>
      </c>
      <c r="B264" s="20" t="s">
        <v>712</v>
      </c>
      <c r="C264" s="22" t="s">
        <v>713</v>
      </c>
      <c r="D264" s="9"/>
      <c r="E264" s="9"/>
      <c r="F264" s="44">
        <f t="shared" si="67"/>
        <v>0</v>
      </c>
      <c r="G264" s="45"/>
      <c r="H264" s="9"/>
      <c r="I264" s="66">
        <f t="shared" si="68"/>
        <v>0</v>
      </c>
      <c r="J264" s="88">
        <v>76225</v>
      </c>
      <c r="K264" s="45">
        <f>1450000-76225</f>
        <v>1373775</v>
      </c>
      <c r="L264" s="66">
        <f t="shared" si="69"/>
        <v>1450000</v>
      </c>
      <c r="M264" s="46">
        <f t="shared" si="70"/>
        <v>1450000</v>
      </c>
    </row>
    <row r="265" spans="1:13" s="2" customFormat="1" ht="39" x14ac:dyDescent="0.25">
      <c r="A265" s="20" t="s">
        <v>714</v>
      </c>
      <c r="B265" s="20" t="s">
        <v>715</v>
      </c>
      <c r="C265" s="22" t="s">
        <v>716</v>
      </c>
      <c r="D265" s="9"/>
      <c r="E265" s="9"/>
      <c r="F265" s="44">
        <f t="shared" si="67"/>
        <v>0</v>
      </c>
      <c r="G265" s="45"/>
      <c r="H265" s="9"/>
      <c r="I265" s="66">
        <f t="shared" si="68"/>
        <v>0</v>
      </c>
      <c r="J265" s="46"/>
      <c r="K265" s="45">
        <v>82800000</v>
      </c>
      <c r="L265" s="66">
        <f t="shared" si="69"/>
        <v>82800000</v>
      </c>
      <c r="M265" s="46">
        <f t="shared" si="70"/>
        <v>82800000</v>
      </c>
    </row>
    <row r="266" spans="1:13" s="2" customFormat="1" ht="26.25" x14ac:dyDescent="0.25">
      <c r="A266" s="20" t="s">
        <v>717</v>
      </c>
      <c r="B266" s="20" t="s">
        <v>718</v>
      </c>
      <c r="C266" s="22" t="s">
        <v>719</v>
      </c>
      <c r="D266" s="9"/>
      <c r="E266" s="9"/>
      <c r="F266" s="44">
        <f t="shared" si="67"/>
        <v>0</v>
      </c>
      <c r="G266" s="45"/>
      <c r="H266" s="9"/>
      <c r="I266" s="66">
        <f t="shared" si="68"/>
        <v>0</v>
      </c>
      <c r="J266" s="46"/>
      <c r="K266" s="45">
        <v>10300000</v>
      </c>
      <c r="L266" s="66">
        <f t="shared" si="69"/>
        <v>10300000</v>
      </c>
      <c r="M266" s="46">
        <f t="shared" si="70"/>
        <v>10300000</v>
      </c>
    </row>
    <row r="267" spans="1:13" s="2" customFormat="1" ht="27" x14ac:dyDescent="0.25">
      <c r="A267" s="16" t="s">
        <v>720</v>
      </c>
      <c r="B267" s="16" t="s">
        <v>721</v>
      </c>
      <c r="C267" s="17" t="s">
        <v>722</v>
      </c>
      <c r="D267" s="8">
        <f>SUM(D268:D277)</f>
        <v>0</v>
      </c>
      <c r="E267" s="8">
        <f>SUM(E268:E277)</f>
        <v>0</v>
      </c>
      <c r="F267" s="8">
        <f>+D267+E267</f>
        <v>0</v>
      </c>
      <c r="G267" s="60">
        <f>SUM(G268:G277)</f>
        <v>0</v>
      </c>
      <c r="H267" s="8">
        <f>SUM(H268:H277)</f>
        <v>0</v>
      </c>
      <c r="I267" s="65">
        <f>+F267+G267+H267</f>
        <v>0</v>
      </c>
      <c r="J267" s="43">
        <f>SUM(J268:J277)</f>
        <v>103944</v>
      </c>
      <c r="K267" s="60">
        <f>SUM(K268:K277)</f>
        <v>189296056</v>
      </c>
      <c r="L267" s="65">
        <f>+J267+K267</f>
        <v>189400000</v>
      </c>
      <c r="M267" s="43">
        <f>SUM(M268:M277)</f>
        <v>189400000</v>
      </c>
    </row>
    <row r="268" spans="1:13" s="2" customFormat="1" ht="39" x14ac:dyDescent="0.25">
      <c r="A268" s="20" t="s">
        <v>723</v>
      </c>
      <c r="B268" s="20" t="s">
        <v>724</v>
      </c>
      <c r="C268" s="22" t="s">
        <v>725</v>
      </c>
      <c r="D268" s="9"/>
      <c r="E268" s="9"/>
      <c r="F268" s="44">
        <f t="shared" ref="F268:F277" si="71">SUM(D268:E268)</f>
        <v>0</v>
      </c>
      <c r="G268" s="45"/>
      <c r="H268" s="9"/>
      <c r="I268" s="66">
        <f t="shared" ref="I268:I277" si="72">SUM(F268:H268)</f>
        <v>0</v>
      </c>
      <c r="J268" s="88">
        <v>103944</v>
      </c>
      <c r="K268" s="45">
        <f>189400000-103944</f>
        <v>189296056</v>
      </c>
      <c r="L268" s="66">
        <f t="shared" ref="L268:L277" si="73">SUM(J268:K268)</f>
        <v>189400000</v>
      </c>
      <c r="M268" s="46">
        <f t="shared" ref="M268:M277" si="74">+L268+I268</f>
        <v>189400000</v>
      </c>
    </row>
    <row r="269" spans="1:13" s="2" customFormat="1" ht="13.5" x14ac:dyDescent="0.25">
      <c r="A269" s="20" t="s">
        <v>726</v>
      </c>
      <c r="B269" s="20" t="s">
        <v>727</v>
      </c>
      <c r="C269" s="22" t="s">
        <v>728</v>
      </c>
      <c r="D269" s="9"/>
      <c r="E269" s="9"/>
      <c r="F269" s="44">
        <f t="shared" si="71"/>
        <v>0</v>
      </c>
      <c r="G269" s="45"/>
      <c r="H269" s="9"/>
      <c r="I269" s="66">
        <f t="shared" si="72"/>
        <v>0</v>
      </c>
      <c r="J269" s="46"/>
      <c r="K269" s="45"/>
      <c r="L269" s="66">
        <f t="shared" si="73"/>
        <v>0</v>
      </c>
      <c r="M269" s="46">
        <f t="shared" si="74"/>
        <v>0</v>
      </c>
    </row>
    <row r="270" spans="1:13" s="2" customFormat="1" ht="39" x14ac:dyDescent="0.25">
      <c r="A270" s="20" t="s">
        <v>729</v>
      </c>
      <c r="B270" s="20" t="s">
        <v>730</v>
      </c>
      <c r="C270" s="22" t="s">
        <v>731</v>
      </c>
      <c r="D270" s="9"/>
      <c r="E270" s="9"/>
      <c r="F270" s="44">
        <f t="shared" si="71"/>
        <v>0</v>
      </c>
      <c r="G270" s="45"/>
      <c r="H270" s="9"/>
      <c r="I270" s="66">
        <f t="shared" si="72"/>
        <v>0</v>
      </c>
      <c r="J270" s="46"/>
      <c r="K270" s="45"/>
      <c r="L270" s="66">
        <f t="shared" si="73"/>
        <v>0</v>
      </c>
      <c r="M270" s="46">
        <f t="shared" si="74"/>
        <v>0</v>
      </c>
    </row>
    <row r="271" spans="1:13" s="2" customFormat="1" ht="26.25" x14ac:dyDescent="0.25">
      <c r="A271" s="20" t="s">
        <v>732</v>
      </c>
      <c r="B271" s="20" t="s">
        <v>733</v>
      </c>
      <c r="C271" s="22" t="s">
        <v>734</v>
      </c>
      <c r="D271" s="9"/>
      <c r="E271" s="9"/>
      <c r="F271" s="44">
        <f t="shared" si="71"/>
        <v>0</v>
      </c>
      <c r="G271" s="45"/>
      <c r="H271" s="9"/>
      <c r="I271" s="66">
        <f t="shared" si="72"/>
        <v>0</v>
      </c>
      <c r="J271" s="46"/>
      <c r="K271" s="45"/>
      <c r="L271" s="66">
        <f t="shared" si="73"/>
        <v>0</v>
      </c>
      <c r="M271" s="46">
        <f t="shared" si="74"/>
        <v>0</v>
      </c>
    </row>
    <row r="272" spans="1:13" s="2" customFormat="1" ht="26.25" x14ac:dyDescent="0.25">
      <c r="A272" s="20" t="s">
        <v>735</v>
      </c>
      <c r="B272" s="20" t="s">
        <v>736</v>
      </c>
      <c r="C272" s="22" t="s">
        <v>737</v>
      </c>
      <c r="D272" s="9"/>
      <c r="E272" s="9"/>
      <c r="F272" s="44">
        <f t="shared" si="71"/>
        <v>0</v>
      </c>
      <c r="G272" s="45"/>
      <c r="H272" s="9"/>
      <c r="I272" s="66">
        <f t="shared" si="72"/>
        <v>0</v>
      </c>
      <c r="J272" s="46"/>
      <c r="K272" s="45"/>
      <c r="L272" s="66">
        <f t="shared" si="73"/>
        <v>0</v>
      </c>
      <c r="M272" s="46">
        <f t="shared" si="74"/>
        <v>0</v>
      </c>
    </row>
    <row r="273" spans="1:13" s="2" customFormat="1" ht="26.25" x14ac:dyDescent="0.25">
      <c r="A273" s="20" t="s">
        <v>738</v>
      </c>
      <c r="B273" s="20" t="s">
        <v>739</v>
      </c>
      <c r="C273" s="22" t="s">
        <v>740</v>
      </c>
      <c r="D273" s="9"/>
      <c r="E273" s="9"/>
      <c r="F273" s="44">
        <f t="shared" si="71"/>
        <v>0</v>
      </c>
      <c r="G273" s="45"/>
      <c r="H273" s="9"/>
      <c r="I273" s="66">
        <f t="shared" si="72"/>
        <v>0</v>
      </c>
      <c r="J273" s="46"/>
      <c r="K273" s="45">
        <v>0</v>
      </c>
      <c r="L273" s="66">
        <f t="shared" si="73"/>
        <v>0</v>
      </c>
      <c r="M273" s="46">
        <f t="shared" si="74"/>
        <v>0</v>
      </c>
    </row>
    <row r="274" spans="1:13" s="2" customFormat="1" ht="26.25" x14ac:dyDescent="0.25">
      <c r="A274" s="20" t="s">
        <v>741</v>
      </c>
      <c r="B274" s="20" t="s">
        <v>742</v>
      </c>
      <c r="C274" s="22" t="s">
        <v>743</v>
      </c>
      <c r="D274" s="9"/>
      <c r="E274" s="9"/>
      <c r="F274" s="44">
        <f t="shared" si="71"/>
        <v>0</v>
      </c>
      <c r="G274" s="45"/>
      <c r="H274" s="9"/>
      <c r="I274" s="66">
        <f t="shared" si="72"/>
        <v>0</v>
      </c>
      <c r="J274" s="46"/>
      <c r="K274" s="45"/>
      <c r="L274" s="66">
        <f t="shared" si="73"/>
        <v>0</v>
      </c>
      <c r="M274" s="46">
        <f t="shared" si="74"/>
        <v>0</v>
      </c>
    </row>
    <row r="275" spans="1:13" s="2" customFormat="1" ht="26.25" x14ac:dyDescent="0.25">
      <c r="A275" s="20" t="s">
        <v>744</v>
      </c>
      <c r="B275" s="20" t="s">
        <v>745</v>
      </c>
      <c r="C275" s="22" t="s">
        <v>746</v>
      </c>
      <c r="D275" s="9"/>
      <c r="E275" s="9"/>
      <c r="F275" s="44">
        <f t="shared" si="71"/>
        <v>0</v>
      </c>
      <c r="G275" s="45"/>
      <c r="H275" s="9"/>
      <c r="I275" s="66">
        <f t="shared" si="72"/>
        <v>0</v>
      </c>
      <c r="J275" s="46"/>
      <c r="K275" s="45"/>
      <c r="L275" s="66">
        <f t="shared" si="73"/>
        <v>0</v>
      </c>
      <c r="M275" s="46">
        <f t="shared" si="74"/>
        <v>0</v>
      </c>
    </row>
    <row r="276" spans="1:13" s="2" customFormat="1" ht="26.25" x14ac:dyDescent="0.25">
      <c r="A276" s="20" t="s">
        <v>747</v>
      </c>
      <c r="B276" s="20" t="s">
        <v>748</v>
      </c>
      <c r="C276" s="22" t="s">
        <v>749</v>
      </c>
      <c r="D276" s="9"/>
      <c r="E276" s="9"/>
      <c r="F276" s="44">
        <f t="shared" si="71"/>
        <v>0</v>
      </c>
      <c r="G276" s="45"/>
      <c r="H276" s="9"/>
      <c r="I276" s="66">
        <f t="shared" si="72"/>
        <v>0</v>
      </c>
      <c r="J276" s="46"/>
      <c r="K276" s="45"/>
      <c r="L276" s="66">
        <f t="shared" si="73"/>
        <v>0</v>
      </c>
      <c r="M276" s="46">
        <f t="shared" si="74"/>
        <v>0</v>
      </c>
    </row>
    <row r="277" spans="1:13" s="2" customFormat="1" ht="39" x14ac:dyDescent="0.25">
      <c r="A277" s="20" t="s">
        <v>750</v>
      </c>
      <c r="B277" s="20" t="s">
        <v>751</v>
      </c>
      <c r="C277" s="22" t="s">
        <v>752</v>
      </c>
      <c r="D277" s="9"/>
      <c r="E277" s="9"/>
      <c r="F277" s="44">
        <f t="shared" si="71"/>
        <v>0</v>
      </c>
      <c r="G277" s="45"/>
      <c r="H277" s="9"/>
      <c r="I277" s="66">
        <f t="shared" si="72"/>
        <v>0</v>
      </c>
      <c r="J277" s="46"/>
      <c r="K277" s="45"/>
      <c r="L277" s="66">
        <f t="shared" si="73"/>
        <v>0</v>
      </c>
      <c r="M277" s="46">
        <f t="shared" si="74"/>
        <v>0</v>
      </c>
    </row>
    <row r="278" spans="1:13" s="2" customFormat="1" ht="27" x14ac:dyDescent="0.25">
      <c r="A278" s="16" t="s">
        <v>753</v>
      </c>
      <c r="B278" s="16" t="s">
        <v>754</v>
      </c>
      <c r="C278" s="17" t="s">
        <v>755</v>
      </c>
      <c r="D278" s="8">
        <f>SUM(D279:D313)</f>
        <v>32152623.539999999</v>
      </c>
      <c r="E278" s="8">
        <f>SUM(E279:E313)</f>
        <v>0</v>
      </c>
      <c r="F278" s="8">
        <f>+D278+E278</f>
        <v>32152623.539999999</v>
      </c>
      <c r="G278" s="60">
        <f>SUM(G279:G313)</f>
        <v>534500000</v>
      </c>
      <c r="H278" s="8">
        <f>SUM(H279:H313)</f>
        <v>0</v>
      </c>
      <c r="I278" s="65">
        <f>+F278+G278+H278</f>
        <v>566652623.53999996</v>
      </c>
      <c r="J278" s="43">
        <f>SUM(J279:J313)</f>
        <v>2431357</v>
      </c>
      <c r="K278" s="60">
        <f>SUM(K279:K313)</f>
        <v>336485644</v>
      </c>
      <c r="L278" s="65">
        <f>+J278+K278</f>
        <v>338917001</v>
      </c>
      <c r="M278" s="42">
        <f>SUM(M279:M313)</f>
        <v>905569624.53999996</v>
      </c>
    </row>
    <row r="279" spans="1:13" s="2" customFormat="1" ht="39" x14ac:dyDescent="0.25">
      <c r="A279" s="20" t="s">
        <v>756</v>
      </c>
      <c r="B279" s="20" t="s">
        <v>757</v>
      </c>
      <c r="C279" s="22" t="s">
        <v>758</v>
      </c>
      <c r="D279" s="9"/>
      <c r="E279" s="9"/>
      <c r="F279" s="44">
        <f t="shared" ref="F279:F313" si="75">SUM(D279:E279)</f>
        <v>0</v>
      </c>
      <c r="G279" s="45"/>
      <c r="H279" s="9"/>
      <c r="I279" s="66">
        <f t="shared" ref="I279:I313" si="76">SUM(F279:H279)</f>
        <v>0</v>
      </c>
      <c r="J279" s="46"/>
      <c r="K279" s="45"/>
      <c r="L279" s="66">
        <f t="shared" ref="L279:L313" si="77">SUM(J279:K279)</f>
        <v>0</v>
      </c>
      <c r="M279" s="46">
        <f t="shared" ref="M279:M313" si="78">+L279+I279</f>
        <v>0</v>
      </c>
    </row>
    <row r="280" spans="1:13" s="2" customFormat="1" ht="39" x14ac:dyDescent="0.25">
      <c r="A280" s="20" t="s">
        <v>759</v>
      </c>
      <c r="B280" s="20" t="s">
        <v>760</v>
      </c>
      <c r="C280" s="22" t="s">
        <v>761</v>
      </c>
      <c r="D280" s="9"/>
      <c r="E280" s="9"/>
      <c r="F280" s="44">
        <f t="shared" si="75"/>
        <v>0</v>
      </c>
      <c r="G280" s="45"/>
      <c r="H280" s="9"/>
      <c r="I280" s="66">
        <f t="shared" si="76"/>
        <v>0</v>
      </c>
      <c r="J280" s="46"/>
      <c r="K280" s="45"/>
      <c r="L280" s="66">
        <f t="shared" si="77"/>
        <v>0</v>
      </c>
      <c r="M280" s="46">
        <f t="shared" si="78"/>
        <v>0</v>
      </c>
    </row>
    <row r="281" spans="1:13" s="2" customFormat="1" ht="26.25" x14ac:dyDescent="0.25">
      <c r="A281" s="20" t="s">
        <v>762</v>
      </c>
      <c r="B281" s="20" t="s">
        <v>763</v>
      </c>
      <c r="C281" s="22" t="s">
        <v>764</v>
      </c>
      <c r="D281" s="9"/>
      <c r="E281" s="9"/>
      <c r="F281" s="44">
        <f t="shared" si="75"/>
        <v>0</v>
      </c>
      <c r="G281" s="45"/>
      <c r="H281" s="9"/>
      <c r="I281" s="66">
        <f t="shared" si="76"/>
        <v>0</v>
      </c>
      <c r="J281" s="46"/>
      <c r="K281" s="45"/>
      <c r="L281" s="66">
        <f t="shared" si="77"/>
        <v>0</v>
      </c>
      <c r="M281" s="46">
        <f t="shared" si="78"/>
        <v>0</v>
      </c>
    </row>
    <row r="282" spans="1:13" s="2" customFormat="1" ht="13.5" x14ac:dyDescent="0.25">
      <c r="A282" s="20" t="s">
        <v>765</v>
      </c>
      <c r="B282" s="20" t="s">
        <v>766</v>
      </c>
      <c r="C282" s="22" t="s">
        <v>767</v>
      </c>
      <c r="D282" s="9"/>
      <c r="E282" s="9"/>
      <c r="F282" s="44">
        <f t="shared" si="75"/>
        <v>0</v>
      </c>
      <c r="G282" s="45"/>
      <c r="H282" s="9"/>
      <c r="I282" s="66">
        <f t="shared" si="76"/>
        <v>0</v>
      </c>
      <c r="J282" s="46"/>
      <c r="K282" s="45">
        <f>85000000+340000</f>
        <v>85340000</v>
      </c>
      <c r="L282" s="66">
        <f t="shared" si="77"/>
        <v>85340000</v>
      </c>
      <c r="M282" s="46">
        <f t="shared" si="78"/>
        <v>85340000</v>
      </c>
    </row>
    <row r="283" spans="1:13" s="2" customFormat="1" ht="26.25" x14ac:dyDescent="0.25">
      <c r="A283" s="20" t="s">
        <v>768</v>
      </c>
      <c r="B283" s="20" t="s">
        <v>769</v>
      </c>
      <c r="C283" s="22" t="s">
        <v>770</v>
      </c>
      <c r="D283" s="9"/>
      <c r="E283" s="9"/>
      <c r="F283" s="44">
        <f t="shared" si="75"/>
        <v>0</v>
      </c>
      <c r="G283" s="45"/>
      <c r="H283" s="9"/>
      <c r="I283" s="66">
        <f t="shared" si="76"/>
        <v>0</v>
      </c>
      <c r="J283" s="46"/>
      <c r="K283" s="45">
        <v>24500000</v>
      </c>
      <c r="L283" s="66">
        <f t="shared" si="77"/>
        <v>24500000</v>
      </c>
      <c r="M283" s="46">
        <f t="shared" si="78"/>
        <v>24500000</v>
      </c>
    </row>
    <row r="284" spans="1:13" s="2" customFormat="1" ht="26.25" x14ac:dyDescent="0.25">
      <c r="A284" s="20" t="s">
        <v>771</v>
      </c>
      <c r="B284" s="20" t="s">
        <v>772</v>
      </c>
      <c r="C284" s="22" t="s">
        <v>773</v>
      </c>
      <c r="D284" s="9"/>
      <c r="E284" s="9"/>
      <c r="F284" s="44">
        <f t="shared" si="75"/>
        <v>0</v>
      </c>
      <c r="G284" s="45"/>
      <c r="H284" s="9"/>
      <c r="I284" s="66">
        <f t="shared" si="76"/>
        <v>0</v>
      </c>
      <c r="J284" s="46"/>
      <c r="K284" s="45">
        <v>16500000</v>
      </c>
      <c r="L284" s="66">
        <f t="shared" si="77"/>
        <v>16500000</v>
      </c>
      <c r="M284" s="46">
        <f t="shared" si="78"/>
        <v>16500000</v>
      </c>
    </row>
    <row r="285" spans="1:13" s="2" customFormat="1" ht="26.25" x14ac:dyDescent="0.25">
      <c r="A285" s="20" t="s">
        <v>774</v>
      </c>
      <c r="B285" s="20" t="s">
        <v>775</v>
      </c>
      <c r="C285" s="22" t="s">
        <v>776</v>
      </c>
      <c r="D285" s="9"/>
      <c r="E285" s="9"/>
      <c r="F285" s="44">
        <f t="shared" si="75"/>
        <v>0</v>
      </c>
      <c r="G285" s="45"/>
      <c r="H285" s="9"/>
      <c r="I285" s="66">
        <f t="shared" si="76"/>
        <v>0</v>
      </c>
      <c r="J285" s="46"/>
      <c r="K285" s="45"/>
      <c r="L285" s="66">
        <f t="shared" si="77"/>
        <v>0</v>
      </c>
      <c r="M285" s="46">
        <f t="shared" si="78"/>
        <v>0</v>
      </c>
    </row>
    <row r="286" spans="1:13" s="2" customFormat="1" ht="39" x14ac:dyDescent="0.25">
      <c r="A286" s="20" t="s">
        <v>777</v>
      </c>
      <c r="B286" s="20" t="s">
        <v>778</v>
      </c>
      <c r="C286" s="22" t="s">
        <v>779</v>
      </c>
      <c r="D286" s="9"/>
      <c r="E286" s="9"/>
      <c r="F286" s="44">
        <f t="shared" si="75"/>
        <v>0</v>
      </c>
      <c r="G286" s="45"/>
      <c r="H286" s="9"/>
      <c r="I286" s="66">
        <f t="shared" si="76"/>
        <v>0</v>
      </c>
      <c r="J286" s="46"/>
      <c r="K286" s="45">
        <v>19000000</v>
      </c>
      <c r="L286" s="66">
        <f t="shared" si="77"/>
        <v>19000000</v>
      </c>
      <c r="M286" s="46">
        <f t="shared" si="78"/>
        <v>19000000</v>
      </c>
    </row>
    <row r="287" spans="1:13" s="2" customFormat="1" ht="51.75" x14ac:dyDescent="0.25">
      <c r="A287" s="20" t="s">
        <v>780</v>
      </c>
      <c r="B287" s="20" t="s">
        <v>781</v>
      </c>
      <c r="C287" s="22" t="s">
        <v>782</v>
      </c>
      <c r="D287" s="9"/>
      <c r="E287" s="9"/>
      <c r="F287" s="44">
        <f t="shared" si="75"/>
        <v>0</v>
      </c>
      <c r="G287" s="45"/>
      <c r="H287" s="9"/>
      <c r="I287" s="66">
        <f t="shared" si="76"/>
        <v>0</v>
      </c>
      <c r="J287" s="46"/>
      <c r="K287" s="45"/>
      <c r="L287" s="66">
        <f t="shared" si="77"/>
        <v>0</v>
      </c>
      <c r="M287" s="46">
        <f t="shared" si="78"/>
        <v>0</v>
      </c>
    </row>
    <row r="288" spans="1:13" s="2" customFormat="1" ht="13.5" x14ac:dyDescent="0.25">
      <c r="A288" s="20" t="s">
        <v>783</v>
      </c>
      <c r="B288" s="20" t="s">
        <v>784</v>
      </c>
      <c r="C288" s="22" t="s">
        <v>785</v>
      </c>
      <c r="D288" s="9"/>
      <c r="E288" s="9"/>
      <c r="F288" s="44">
        <f t="shared" si="75"/>
        <v>0</v>
      </c>
      <c r="G288" s="45"/>
      <c r="H288" s="9"/>
      <c r="I288" s="66">
        <f t="shared" si="76"/>
        <v>0</v>
      </c>
      <c r="J288" s="46"/>
      <c r="K288" s="45"/>
      <c r="L288" s="66">
        <f t="shared" si="77"/>
        <v>0</v>
      </c>
      <c r="M288" s="46">
        <f t="shared" si="78"/>
        <v>0</v>
      </c>
    </row>
    <row r="289" spans="1:13" s="2" customFormat="1" ht="26.25" x14ac:dyDescent="0.25">
      <c r="A289" s="20" t="s">
        <v>786</v>
      </c>
      <c r="B289" s="20" t="s">
        <v>787</v>
      </c>
      <c r="C289" s="22" t="s">
        <v>788</v>
      </c>
      <c r="D289" s="9"/>
      <c r="E289" s="9"/>
      <c r="F289" s="44">
        <f t="shared" si="75"/>
        <v>0</v>
      </c>
      <c r="G289" s="45"/>
      <c r="H289" s="9"/>
      <c r="I289" s="66">
        <f t="shared" si="76"/>
        <v>0</v>
      </c>
      <c r="J289" s="46"/>
      <c r="K289" s="45"/>
      <c r="L289" s="66">
        <f t="shared" si="77"/>
        <v>0</v>
      </c>
      <c r="M289" s="46">
        <f t="shared" si="78"/>
        <v>0</v>
      </c>
    </row>
    <row r="290" spans="1:13" s="2" customFormat="1" ht="26.25" x14ac:dyDescent="0.25">
      <c r="A290" s="20" t="s">
        <v>789</v>
      </c>
      <c r="B290" s="20" t="s">
        <v>790</v>
      </c>
      <c r="C290" s="22" t="s">
        <v>791</v>
      </c>
      <c r="D290" s="9"/>
      <c r="E290" s="9"/>
      <c r="F290" s="44">
        <f t="shared" si="75"/>
        <v>0</v>
      </c>
      <c r="G290" s="45"/>
      <c r="H290" s="9"/>
      <c r="I290" s="66">
        <f t="shared" si="76"/>
        <v>0</v>
      </c>
      <c r="J290" s="46"/>
      <c r="K290" s="45"/>
      <c r="L290" s="66">
        <f t="shared" si="77"/>
        <v>0</v>
      </c>
      <c r="M290" s="46">
        <f t="shared" si="78"/>
        <v>0</v>
      </c>
    </row>
    <row r="291" spans="1:13" s="2" customFormat="1" ht="26.25" x14ac:dyDescent="0.25">
      <c r="A291" s="20" t="s">
        <v>792</v>
      </c>
      <c r="B291" s="20" t="s">
        <v>793</v>
      </c>
      <c r="C291" s="22" t="s">
        <v>794</v>
      </c>
      <c r="D291" s="9"/>
      <c r="E291" s="9"/>
      <c r="F291" s="44">
        <f t="shared" si="75"/>
        <v>0</v>
      </c>
      <c r="G291" s="45"/>
      <c r="H291" s="9"/>
      <c r="I291" s="66">
        <f t="shared" si="76"/>
        <v>0</v>
      </c>
      <c r="J291" s="46"/>
      <c r="K291" s="45"/>
      <c r="L291" s="66">
        <f t="shared" si="77"/>
        <v>0</v>
      </c>
      <c r="M291" s="46">
        <f t="shared" si="78"/>
        <v>0</v>
      </c>
    </row>
    <row r="292" spans="1:13" s="2" customFormat="1" ht="26.25" x14ac:dyDescent="0.25">
      <c r="A292" s="20" t="s">
        <v>795</v>
      </c>
      <c r="B292" s="20" t="s">
        <v>796</v>
      </c>
      <c r="C292" s="22" t="s">
        <v>797</v>
      </c>
      <c r="D292" s="9"/>
      <c r="E292" s="9"/>
      <c r="F292" s="44">
        <f t="shared" si="75"/>
        <v>0</v>
      </c>
      <c r="G292" s="45"/>
      <c r="H292" s="9"/>
      <c r="I292" s="66">
        <f t="shared" si="76"/>
        <v>0</v>
      </c>
      <c r="J292" s="46"/>
      <c r="K292" s="45"/>
      <c r="L292" s="66">
        <f t="shared" si="77"/>
        <v>0</v>
      </c>
      <c r="M292" s="46">
        <f t="shared" si="78"/>
        <v>0</v>
      </c>
    </row>
    <row r="293" spans="1:13" s="2" customFormat="1" ht="26.25" x14ac:dyDescent="0.25">
      <c r="A293" s="20" t="s">
        <v>798</v>
      </c>
      <c r="B293" s="20" t="s">
        <v>799</v>
      </c>
      <c r="C293" s="22" t="s">
        <v>800</v>
      </c>
      <c r="D293" s="9"/>
      <c r="E293" s="9"/>
      <c r="F293" s="44">
        <f t="shared" si="75"/>
        <v>0</v>
      </c>
      <c r="G293" s="45"/>
      <c r="H293" s="9"/>
      <c r="I293" s="66">
        <f t="shared" si="76"/>
        <v>0</v>
      </c>
      <c r="J293" s="46"/>
      <c r="K293" s="45"/>
      <c r="L293" s="66">
        <f t="shared" si="77"/>
        <v>0</v>
      </c>
      <c r="M293" s="46">
        <f t="shared" si="78"/>
        <v>0</v>
      </c>
    </row>
    <row r="294" spans="1:13" s="2" customFormat="1" ht="26.25" x14ac:dyDescent="0.25">
      <c r="A294" s="20" t="s">
        <v>801</v>
      </c>
      <c r="B294" s="20" t="s">
        <v>802</v>
      </c>
      <c r="C294" s="22" t="s">
        <v>803</v>
      </c>
      <c r="D294" s="9"/>
      <c r="E294" s="9"/>
      <c r="F294" s="44">
        <f t="shared" si="75"/>
        <v>0</v>
      </c>
      <c r="G294" s="45"/>
      <c r="H294" s="9"/>
      <c r="I294" s="66">
        <f t="shared" si="76"/>
        <v>0</v>
      </c>
      <c r="J294" s="46"/>
      <c r="K294" s="45">
        <v>11000000</v>
      </c>
      <c r="L294" s="66">
        <f t="shared" si="77"/>
        <v>11000000</v>
      </c>
      <c r="M294" s="46">
        <f t="shared" si="78"/>
        <v>11000000</v>
      </c>
    </row>
    <row r="295" spans="1:13" s="2" customFormat="1" ht="26.25" x14ac:dyDescent="0.25">
      <c r="A295" s="20" t="s">
        <v>804</v>
      </c>
      <c r="B295" s="20" t="s">
        <v>805</v>
      </c>
      <c r="C295" s="22" t="s">
        <v>806</v>
      </c>
      <c r="D295" s="9"/>
      <c r="E295" s="9"/>
      <c r="F295" s="44">
        <f t="shared" si="75"/>
        <v>0</v>
      </c>
      <c r="G295" s="51"/>
      <c r="H295" s="9"/>
      <c r="I295" s="66">
        <f t="shared" si="76"/>
        <v>0</v>
      </c>
      <c r="J295" s="46"/>
      <c r="K295" s="45">
        <v>98300000</v>
      </c>
      <c r="L295" s="66">
        <f t="shared" si="77"/>
        <v>98300000</v>
      </c>
      <c r="M295" s="46">
        <f t="shared" si="78"/>
        <v>98300000</v>
      </c>
    </row>
    <row r="296" spans="1:13" s="2" customFormat="1" ht="13.5" x14ac:dyDescent="0.25">
      <c r="A296" s="20" t="s">
        <v>807</v>
      </c>
      <c r="B296" s="20" t="s">
        <v>808</v>
      </c>
      <c r="C296" s="22" t="s">
        <v>809</v>
      </c>
      <c r="D296" s="9"/>
      <c r="E296" s="9"/>
      <c r="F296" s="44">
        <f t="shared" si="75"/>
        <v>0</v>
      </c>
      <c r="G296" s="45"/>
      <c r="H296" s="9"/>
      <c r="I296" s="66">
        <f t="shared" si="76"/>
        <v>0</v>
      </c>
      <c r="J296" s="46"/>
      <c r="K296" s="45"/>
      <c r="L296" s="66">
        <f t="shared" si="77"/>
        <v>0</v>
      </c>
      <c r="M296" s="46">
        <f t="shared" si="78"/>
        <v>0</v>
      </c>
    </row>
    <row r="297" spans="1:13" s="2" customFormat="1" ht="13.5" x14ac:dyDescent="0.25">
      <c r="A297" s="20" t="s">
        <v>810</v>
      </c>
      <c r="B297" s="20" t="s">
        <v>811</v>
      </c>
      <c r="C297" s="22" t="s">
        <v>812</v>
      </c>
      <c r="D297" s="9"/>
      <c r="E297" s="9"/>
      <c r="F297" s="44">
        <f t="shared" si="75"/>
        <v>0</v>
      </c>
      <c r="G297" s="45"/>
      <c r="H297" s="9"/>
      <c r="I297" s="66">
        <f t="shared" si="76"/>
        <v>0</v>
      </c>
      <c r="J297" s="46"/>
      <c r="K297" s="45"/>
      <c r="L297" s="66">
        <f t="shared" si="77"/>
        <v>0</v>
      </c>
      <c r="M297" s="46">
        <f t="shared" si="78"/>
        <v>0</v>
      </c>
    </row>
    <row r="298" spans="1:13" s="2" customFormat="1" ht="13.5" x14ac:dyDescent="0.25">
      <c r="A298" s="20" t="s">
        <v>813</v>
      </c>
      <c r="B298" s="20" t="s">
        <v>814</v>
      </c>
      <c r="C298" s="22" t="s">
        <v>815</v>
      </c>
      <c r="D298" s="9"/>
      <c r="E298" s="9"/>
      <c r="F298" s="44">
        <f t="shared" si="75"/>
        <v>0</v>
      </c>
      <c r="G298" s="45"/>
      <c r="H298" s="9"/>
      <c r="I298" s="66">
        <f t="shared" si="76"/>
        <v>0</v>
      </c>
      <c r="J298" s="46"/>
      <c r="K298" s="45"/>
      <c r="L298" s="66">
        <f t="shared" si="77"/>
        <v>0</v>
      </c>
      <c r="M298" s="46">
        <f t="shared" si="78"/>
        <v>0</v>
      </c>
    </row>
    <row r="299" spans="1:13" s="2" customFormat="1" ht="26.25" x14ac:dyDescent="0.25">
      <c r="A299" s="20" t="s">
        <v>816</v>
      </c>
      <c r="B299" s="20" t="s">
        <v>817</v>
      </c>
      <c r="C299" s="22" t="s">
        <v>818</v>
      </c>
      <c r="D299" s="9"/>
      <c r="E299" s="9"/>
      <c r="F299" s="44">
        <f t="shared" si="75"/>
        <v>0</v>
      </c>
      <c r="G299" s="45"/>
      <c r="H299" s="9"/>
      <c r="I299" s="66">
        <f t="shared" si="76"/>
        <v>0</v>
      </c>
      <c r="J299" s="46"/>
      <c r="K299" s="45"/>
      <c r="L299" s="66">
        <f t="shared" si="77"/>
        <v>0</v>
      </c>
      <c r="M299" s="46">
        <f t="shared" si="78"/>
        <v>0</v>
      </c>
    </row>
    <row r="300" spans="1:13" s="2" customFormat="1" ht="13.5" x14ac:dyDescent="0.25">
      <c r="A300" s="20" t="s">
        <v>819</v>
      </c>
      <c r="B300" s="20" t="s">
        <v>820</v>
      </c>
      <c r="C300" s="22" t="s">
        <v>821</v>
      </c>
      <c r="D300" s="9"/>
      <c r="E300" s="9"/>
      <c r="F300" s="44">
        <f t="shared" si="75"/>
        <v>0</v>
      </c>
      <c r="G300" s="45"/>
      <c r="H300" s="9"/>
      <c r="I300" s="66">
        <f t="shared" si="76"/>
        <v>0</v>
      </c>
      <c r="J300" s="46"/>
      <c r="K300" s="45"/>
      <c r="L300" s="66">
        <f t="shared" si="77"/>
        <v>0</v>
      </c>
      <c r="M300" s="46">
        <f t="shared" si="78"/>
        <v>0</v>
      </c>
    </row>
    <row r="301" spans="1:13" s="2" customFormat="1" ht="13.5" x14ac:dyDescent="0.25">
      <c r="A301" s="20" t="s">
        <v>822</v>
      </c>
      <c r="B301" s="20" t="s">
        <v>823</v>
      </c>
      <c r="C301" s="22" t="s">
        <v>824</v>
      </c>
      <c r="D301" s="9">
        <v>26457796.539999999</v>
      </c>
      <c r="E301" s="9"/>
      <c r="F301" s="96">
        <f t="shared" si="75"/>
        <v>26457796.539999999</v>
      </c>
      <c r="G301" s="51">
        <v>284675105</v>
      </c>
      <c r="H301" s="97"/>
      <c r="I301" s="98">
        <f>SUM(F301:H301)</f>
        <v>311132901.54000002</v>
      </c>
      <c r="J301" s="88">
        <v>2431357</v>
      </c>
      <c r="K301" s="51"/>
      <c r="L301" s="98">
        <f t="shared" si="77"/>
        <v>2431357</v>
      </c>
      <c r="M301" s="88">
        <f t="shared" si="78"/>
        <v>313564258.54000002</v>
      </c>
    </row>
    <row r="302" spans="1:13" s="2" customFormat="1" ht="13.5" x14ac:dyDescent="0.25">
      <c r="A302" s="20" t="s">
        <v>825</v>
      </c>
      <c r="B302" s="20" t="s">
        <v>826</v>
      </c>
      <c r="C302" s="22" t="s">
        <v>827</v>
      </c>
      <c r="D302" s="9"/>
      <c r="E302" s="9"/>
      <c r="F302" s="96">
        <f t="shared" si="75"/>
        <v>0</v>
      </c>
      <c r="G302" s="51">
        <v>245756055</v>
      </c>
      <c r="H302" s="97"/>
      <c r="I302" s="98">
        <f>SUM(F302:H302)</f>
        <v>245756055</v>
      </c>
      <c r="J302" s="88"/>
      <c r="K302" s="51"/>
      <c r="L302" s="98">
        <f t="shared" si="77"/>
        <v>0</v>
      </c>
      <c r="M302" s="88">
        <f t="shared" si="78"/>
        <v>245756055</v>
      </c>
    </row>
    <row r="303" spans="1:13" s="2" customFormat="1" ht="13.5" x14ac:dyDescent="0.25">
      <c r="A303" s="20" t="s">
        <v>828</v>
      </c>
      <c r="B303" s="20" t="s">
        <v>829</v>
      </c>
      <c r="C303" s="22" t="s">
        <v>830</v>
      </c>
      <c r="D303" s="9"/>
      <c r="E303" s="9"/>
      <c r="F303" s="96">
        <f t="shared" si="75"/>
        <v>0</v>
      </c>
      <c r="G303" s="51"/>
      <c r="H303" s="97"/>
      <c r="I303" s="98">
        <f t="shared" si="76"/>
        <v>0</v>
      </c>
      <c r="J303" s="88"/>
      <c r="K303" s="51"/>
      <c r="L303" s="98">
        <f t="shared" si="77"/>
        <v>0</v>
      </c>
      <c r="M303" s="88">
        <f t="shared" si="78"/>
        <v>0</v>
      </c>
    </row>
    <row r="304" spans="1:13" s="2" customFormat="1" ht="26.25" x14ac:dyDescent="0.25">
      <c r="A304" s="20" t="s">
        <v>831</v>
      </c>
      <c r="B304" s="20" t="s">
        <v>832</v>
      </c>
      <c r="C304" s="22" t="s">
        <v>833</v>
      </c>
      <c r="D304" s="9"/>
      <c r="E304" s="9"/>
      <c r="F304" s="96">
        <f t="shared" si="75"/>
        <v>0</v>
      </c>
      <c r="G304" s="51"/>
      <c r="H304" s="97"/>
      <c r="I304" s="98">
        <f t="shared" si="76"/>
        <v>0</v>
      </c>
      <c r="J304" s="88"/>
      <c r="K304" s="51"/>
      <c r="L304" s="98">
        <f t="shared" si="77"/>
        <v>0</v>
      </c>
      <c r="M304" s="88">
        <f t="shared" si="78"/>
        <v>0</v>
      </c>
    </row>
    <row r="305" spans="1:13" s="2" customFormat="1" ht="13.5" x14ac:dyDescent="0.25">
      <c r="A305" s="20" t="s">
        <v>834</v>
      </c>
      <c r="B305" s="20" t="s">
        <v>835</v>
      </c>
      <c r="C305" s="22" t="s">
        <v>836</v>
      </c>
      <c r="D305" s="9"/>
      <c r="E305" s="9"/>
      <c r="F305" s="96">
        <f t="shared" si="75"/>
        <v>0</v>
      </c>
      <c r="G305" s="51"/>
      <c r="H305" s="97"/>
      <c r="I305" s="98">
        <f t="shared" si="76"/>
        <v>0</v>
      </c>
      <c r="J305" s="88"/>
      <c r="K305" s="51"/>
      <c r="L305" s="98">
        <f t="shared" si="77"/>
        <v>0</v>
      </c>
      <c r="M305" s="88">
        <f t="shared" si="78"/>
        <v>0</v>
      </c>
    </row>
    <row r="306" spans="1:13" s="2" customFormat="1" ht="39" x14ac:dyDescent="0.25">
      <c r="A306" s="20" t="s">
        <v>837</v>
      </c>
      <c r="B306" s="20" t="s">
        <v>838</v>
      </c>
      <c r="C306" s="22" t="s">
        <v>839</v>
      </c>
      <c r="D306" s="9">
        <v>5694827</v>
      </c>
      <c r="E306" s="9"/>
      <c r="F306" s="96">
        <f t="shared" si="75"/>
        <v>5694827</v>
      </c>
      <c r="G306" s="51">
        <v>4068840</v>
      </c>
      <c r="H306" s="97"/>
      <c r="I306" s="98">
        <f>SUM(F306:H306)</f>
        <v>9763667</v>
      </c>
      <c r="J306" s="88"/>
      <c r="K306" s="51">
        <f>79205173-2431357-23888172+25900000-340000</f>
        <v>78445644</v>
      </c>
      <c r="L306" s="98">
        <f t="shared" si="77"/>
        <v>78445644</v>
      </c>
      <c r="M306" s="88">
        <f t="shared" si="78"/>
        <v>88209311</v>
      </c>
    </row>
    <row r="307" spans="1:13" s="2" customFormat="1" ht="13.5" x14ac:dyDescent="0.25">
      <c r="A307" s="20" t="s">
        <v>840</v>
      </c>
      <c r="B307" s="20" t="s">
        <v>841</v>
      </c>
      <c r="C307" s="22" t="s">
        <v>842</v>
      </c>
      <c r="D307" s="9"/>
      <c r="E307" s="9"/>
      <c r="F307" s="44">
        <f t="shared" si="75"/>
        <v>0</v>
      </c>
      <c r="G307" s="45"/>
      <c r="H307" s="9"/>
      <c r="I307" s="66">
        <f t="shared" si="76"/>
        <v>0</v>
      </c>
      <c r="J307" s="46"/>
      <c r="K307" s="45"/>
      <c r="L307" s="66">
        <f t="shared" si="77"/>
        <v>0</v>
      </c>
      <c r="M307" s="46">
        <f t="shared" si="78"/>
        <v>0</v>
      </c>
    </row>
    <row r="308" spans="1:13" s="2" customFormat="1" ht="26.25" x14ac:dyDescent="0.25">
      <c r="A308" s="20" t="s">
        <v>843</v>
      </c>
      <c r="B308" s="20" t="s">
        <v>844</v>
      </c>
      <c r="C308" s="22" t="s">
        <v>845</v>
      </c>
      <c r="D308" s="9"/>
      <c r="E308" s="9"/>
      <c r="F308" s="44">
        <f t="shared" si="75"/>
        <v>0</v>
      </c>
      <c r="G308" s="45"/>
      <c r="H308" s="9"/>
      <c r="I308" s="66">
        <f t="shared" si="76"/>
        <v>0</v>
      </c>
      <c r="J308" s="46"/>
      <c r="K308" s="45"/>
      <c r="L308" s="66">
        <f t="shared" si="77"/>
        <v>0</v>
      </c>
      <c r="M308" s="46">
        <f t="shared" si="78"/>
        <v>0</v>
      </c>
    </row>
    <row r="309" spans="1:13" s="2" customFormat="1" ht="13.5" x14ac:dyDescent="0.25">
      <c r="A309" s="20" t="s">
        <v>846</v>
      </c>
      <c r="B309" s="20" t="s">
        <v>847</v>
      </c>
      <c r="C309" s="22" t="s">
        <v>848</v>
      </c>
      <c r="D309" s="9"/>
      <c r="E309" s="9"/>
      <c r="F309" s="44">
        <f t="shared" si="75"/>
        <v>0</v>
      </c>
      <c r="G309" s="45"/>
      <c r="H309" s="9"/>
      <c r="I309" s="66">
        <f t="shared" si="76"/>
        <v>0</v>
      </c>
      <c r="J309" s="46"/>
      <c r="K309" s="45"/>
      <c r="L309" s="66">
        <f t="shared" si="77"/>
        <v>0</v>
      </c>
      <c r="M309" s="46">
        <f t="shared" si="78"/>
        <v>0</v>
      </c>
    </row>
    <row r="310" spans="1:13" s="2" customFormat="1" ht="26.25" x14ac:dyDescent="0.25">
      <c r="A310" s="20" t="s">
        <v>849</v>
      </c>
      <c r="B310" s="20" t="s">
        <v>850</v>
      </c>
      <c r="C310" s="22" t="s">
        <v>851</v>
      </c>
      <c r="D310" s="9"/>
      <c r="E310" s="9"/>
      <c r="F310" s="44">
        <f t="shared" si="75"/>
        <v>0</v>
      </c>
      <c r="G310" s="45"/>
      <c r="H310" s="9"/>
      <c r="I310" s="66">
        <f t="shared" si="76"/>
        <v>0</v>
      </c>
      <c r="J310" s="46"/>
      <c r="K310" s="45">
        <v>3400000</v>
      </c>
      <c r="L310" s="66">
        <f t="shared" si="77"/>
        <v>3400000</v>
      </c>
      <c r="M310" s="46">
        <f t="shared" si="78"/>
        <v>3400000</v>
      </c>
    </row>
    <row r="311" spans="1:13" s="2" customFormat="1" ht="39" x14ac:dyDescent="0.25">
      <c r="A311" s="20" t="s">
        <v>852</v>
      </c>
      <c r="B311" s="20" t="s">
        <v>853</v>
      </c>
      <c r="C311" s="22" t="s">
        <v>854</v>
      </c>
      <c r="D311" s="9"/>
      <c r="E311" s="9"/>
      <c r="F311" s="44">
        <f t="shared" si="75"/>
        <v>0</v>
      </c>
      <c r="G311" s="45"/>
      <c r="H311" s="9"/>
      <c r="I311" s="66">
        <f t="shared" si="76"/>
        <v>0</v>
      </c>
      <c r="J311" s="46"/>
      <c r="K311" s="45"/>
      <c r="L311" s="66">
        <f t="shared" si="77"/>
        <v>0</v>
      </c>
      <c r="M311" s="46">
        <f t="shared" si="78"/>
        <v>0</v>
      </c>
    </row>
    <row r="312" spans="1:13" s="2" customFormat="1" ht="39" x14ac:dyDescent="0.25">
      <c r="A312" s="20" t="s">
        <v>855</v>
      </c>
      <c r="B312" s="20" t="s">
        <v>856</v>
      </c>
      <c r="C312" s="22" t="s">
        <v>857</v>
      </c>
      <c r="D312" s="9"/>
      <c r="E312" s="9"/>
      <c r="F312" s="44">
        <f t="shared" si="75"/>
        <v>0</v>
      </c>
      <c r="G312" s="45"/>
      <c r="H312" s="9"/>
      <c r="I312" s="66">
        <f t="shared" si="76"/>
        <v>0</v>
      </c>
      <c r="J312" s="46"/>
      <c r="K312" s="45"/>
      <c r="L312" s="66">
        <f t="shared" si="77"/>
        <v>0</v>
      </c>
      <c r="M312" s="46">
        <f t="shared" si="78"/>
        <v>0</v>
      </c>
    </row>
    <row r="313" spans="1:13" s="2" customFormat="1" ht="26.25" x14ac:dyDescent="0.25">
      <c r="A313" s="20" t="s">
        <v>858</v>
      </c>
      <c r="B313" s="20" t="s">
        <v>859</v>
      </c>
      <c r="C313" s="22" t="s">
        <v>860</v>
      </c>
      <c r="D313" s="9"/>
      <c r="E313" s="9"/>
      <c r="F313" s="44">
        <f t="shared" si="75"/>
        <v>0</v>
      </c>
      <c r="G313" s="45"/>
      <c r="H313" s="9"/>
      <c r="I313" s="66">
        <f t="shared" si="76"/>
        <v>0</v>
      </c>
      <c r="J313" s="46"/>
      <c r="K313" s="45"/>
      <c r="L313" s="66">
        <f t="shared" si="77"/>
        <v>0</v>
      </c>
      <c r="M313" s="46">
        <f t="shared" si="78"/>
        <v>0</v>
      </c>
    </row>
    <row r="314" spans="1:13" s="2" customFormat="1" ht="27" x14ac:dyDescent="0.25">
      <c r="A314" s="16" t="s">
        <v>861</v>
      </c>
      <c r="B314" s="16" t="s">
        <v>862</v>
      </c>
      <c r="C314" s="17" t="s">
        <v>863</v>
      </c>
      <c r="D314" s="8">
        <f>SUM(D315:D330)</f>
        <v>0</v>
      </c>
      <c r="E314" s="8">
        <f>SUM(E315:E330)</f>
        <v>0</v>
      </c>
      <c r="F314" s="8">
        <f>+D314+E314</f>
        <v>0</v>
      </c>
      <c r="G314" s="60">
        <f>SUM(G315:G330)</f>
        <v>0</v>
      </c>
      <c r="H314" s="8">
        <f>SUM(H315:H330)</f>
        <v>0</v>
      </c>
      <c r="I314" s="65">
        <f>+F314+G314+H314</f>
        <v>0</v>
      </c>
      <c r="J314" s="43">
        <f>SUM(J315:J330)</f>
        <v>0</v>
      </c>
      <c r="K314" s="60">
        <f>SUM(K315:K330)</f>
        <v>39800000</v>
      </c>
      <c r="L314" s="65">
        <f>+J314+K314</f>
        <v>39800000</v>
      </c>
      <c r="M314" s="43">
        <f>SUM(M315:M330)</f>
        <v>39800000</v>
      </c>
    </row>
    <row r="315" spans="1:13" s="2" customFormat="1" ht="26.25" x14ac:dyDescent="0.25">
      <c r="A315" s="20" t="s">
        <v>864</v>
      </c>
      <c r="B315" s="20" t="s">
        <v>865</v>
      </c>
      <c r="C315" s="22" t="s">
        <v>866</v>
      </c>
      <c r="D315" s="9"/>
      <c r="E315" s="9"/>
      <c r="F315" s="44">
        <f t="shared" ref="F315:F330" si="79">SUM(D315:E315)</f>
        <v>0</v>
      </c>
      <c r="G315" s="45"/>
      <c r="H315" s="9"/>
      <c r="I315" s="66">
        <f t="shared" ref="I315:I330" si="80">SUM(F315:H315)</f>
        <v>0</v>
      </c>
      <c r="J315" s="46"/>
      <c r="K315" s="45">
        <v>8000000</v>
      </c>
      <c r="L315" s="66">
        <f t="shared" ref="L315:L330" si="81">SUM(J315:K315)</f>
        <v>8000000</v>
      </c>
      <c r="M315" s="46">
        <f t="shared" ref="M315:M330" si="82">+L315+I315</f>
        <v>8000000</v>
      </c>
    </row>
    <row r="316" spans="1:13" s="2" customFormat="1" ht="39" x14ac:dyDescent="0.25">
      <c r="A316" s="20" t="s">
        <v>867</v>
      </c>
      <c r="B316" s="20" t="s">
        <v>868</v>
      </c>
      <c r="C316" s="22" t="s">
        <v>869</v>
      </c>
      <c r="D316" s="9"/>
      <c r="E316" s="9"/>
      <c r="F316" s="44">
        <f t="shared" si="79"/>
        <v>0</v>
      </c>
      <c r="G316" s="45"/>
      <c r="H316" s="9"/>
      <c r="I316" s="66">
        <f t="shared" si="80"/>
        <v>0</v>
      </c>
      <c r="J316" s="46"/>
      <c r="K316" s="45">
        <v>17000000</v>
      </c>
      <c r="L316" s="66">
        <f t="shared" si="81"/>
        <v>17000000</v>
      </c>
      <c r="M316" s="46">
        <f t="shared" si="82"/>
        <v>17000000</v>
      </c>
    </row>
    <row r="317" spans="1:13" s="2" customFormat="1" ht="13.5" x14ac:dyDescent="0.25">
      <c r="A317" s="20" t="s">
        <v>870</v>
      </c>
      <c r="B317" s="20" t="s">
        <v>871</v>
      </c>
      <c r="C317" s="22" t="s">
        <v>872</v>
      </c>
      <c r="D317" s="9"/>
      <c r="E317" s="9"/>
      <c r="F317" s="44">
        <f t="shared" si="79"/>
        <v>0</v>
      </c>
      <c r="G317" s="45"/>
      <c r="H317" s="9"/>
      <c r="I317" s="66">
        <f t="shared" si="80"/>
        <v>0</v>
      </c>
      <c r="J317" s="46"/>
      <c r="K317" s="45">
        <v>5000000</v>
      </c>
      <c r="L317" s="66">
        <f t="shared" si="81"/>
        <v>5000000</v>
      </c>
      <c r="M317" s="46">
        <f t="shared" si="82"/>
        <v>5000000</v>
      </c>
    </row>
    <row r="318" spans="1:13" s="2" customFormat="1" ht="26.25" x14ac:dyDescent="0.25">
      <c r="A318" s="20" t="s">
        <v>873</v>
      </c>
      <c r="B318" s="20" t="s">
        <v>874</v>
      </c>
      <c r="C318" s="22" t="s">
        <v>875</v>
      </c>
      <c r="D318" s="9"/>
      <c r="E318" s="9"/>
      <c r="F318" s="44">
        <f t="shared" si="79"/>
        <v>0</v>
      </c>
      <c r="G318" s="45"/>
      <c r="H318" s="9"/>
      <c r="I318" s="66">
        <f t="shared" si="80"/>
        <v>0</v>
      </c>
      <c r="J318" s="46"/>
      <c r="K318" s="45"/>
      <c r="L318" s="66">
        <f t="shared" si="81"/>
        <v>0</v>
      </c>
      <c r="M318" s="46">
        <f t="shared" si="82"/>
        <v>0</v>
      </c>
    </row>
    <row r="319" spans="1:13" s="2" customFormat="1" ht="13.5" x14ac:dyDescent="0.25">
      <c r="A319" s="20" t="s">
        <v>876</v>
      </c>
      <c r="B319" s="20" t="s">
        <v>877</v>
      </c>
      <c r="C319" s="22" t="s">
        <v>878</v>
      </c>
      <c r="D319" s="9"/>
      <c r="E319" s="9"/>
      <c r="F319" s="44">
        <f t="shared" si="79"/>
        <v>0</v>
      </c>
      <c r="G319" s="45"/>
      <c r="H319" s="9"/>
      <c r="I319" s="66">
        <f t="shared" si="80"/>
        <v>0</v>
      </c>
      <c r="J319" s="46"/>
      <c r="K319" s="45"/>
      <c r="L319" s="66">
        <f t="shared" si="81"/>
        <v>0</v>
      </c>
      <c r="M319" s="46">
        <f t="shared" si="82"/>
        <v>0</v>
      </c>
    </row>
    <row r="320" spans="1:13" s="2" customFormat="1" ht="13.5" x14ac:dyDescent="0.25">
      <c r="A320" s="20" t="s">
        <v>879</v>
      </c>
      <c r="B320" s="20" t="s">
        <v>880</v>
      </c>
      <c r="C320" s="22" t="s">
        <v>881</v>
      </c>
      <c r="D320" s="9"/>
      <c r="E320" s="9"/>
      <c r="F320" s="44">
        <f t="shared" si="79"/>
        <v>0</v>
      </c>
      <c r="G320" s="45"/>
      <c r="H320" s="9"/>
      <c r="I320" s="66">
        <f t="shared" si="80"/>
        <v>0</v>
      </c>
      <c r="J320" s="46"/>
      <c r="K320" s="45"/>
      <c r="L320" s="66">
        <f t="shared" si="81"/>
        <v>0</v>
      </c>
      <c r="M320" s="46">
        <f t="shared" si="82"/>
        <v>0</v>
      </c>
    </row>
    <row r="321" spans="1:13" s="2" customFormat="1" ht="26.25" x14ac:dyDescent="0.25">
      <c r="A321" s="20" t="s">
        <v>882</v>
      </c>
      <c r="B321" s="20" t="s">
        <v>883</v>
      </c>
      <c r="C321" s="22" t="s">
        <v>884</v>
      </c>
      <c r="D321" s="9"/>
      <c r="E321" s="9"/>
      <c r="F321" s="44">
        <f t="shared" si="79"/>
        <v>0</v>
      </c>
      <c r="G321" s="45"/>
      <c r="H321" s="9"/>
      <c r="I321" s="66">
        <f t="shared" si="80"/>
        <v>0</v>
      </c>
      <c r="J321" s="46"/>
      <c r="K321" s="45"/>
      <c r="L321" s="66">
        <f t="shared" si="81"/>
        <v>0</v>
      </c>
      <c r="M321" s="46">
        <f t="shared" si="82"/>
        <v>0</v>
      </c>
    </row>
    <row r="322" spans="1:13" s="2" customFormat="1" ht="26.25" x14ac:dyDescent="0.25">
      <c r="A322" s="20" t="s">
        <v>885</v>
      </c>
      <c r="B322" s="20" t="s">
        <v>886</v>
      </c>
      <c r="C322" s="22" t="s">
        <v>887</v>
      </c>
      <c r="D322" s="9"/>
      <c r="E322" s="9"/>
      <c r="F322" s="44">
        <f t="shared" si="79"/>
        <v>0</v>
      </c>
      <c r="G322" s="45"/>
      <c r="H322" s="9"/>
      <c r="I322" s="66">
        <f t="shared" si="80"/>
        <v>0</v>
      </c>
      <c r="J322" s="46"/>
      <c r="K322" s="45"/>
      <c r="L322" s="66">
        <f t="shared" si="81"/>
        <v>0</v>
      </c>
      <c r="M322" s="46">
        <f t="shared" si="82"/>
        <v>0</v>
      </c>
    </row>
    <row r="323" spans="1:13" s="2" customFormat="1" ht="39" x14ac:dyDescent="0.25">
      <c r="A323" s="20" t="s">
        <v>888</v>
      </c>
      <c r="B323" s="20" t="s">
        <v>889</v>
      </c>
      <c r="C323" s="22" t="s">
        <v>890</v>
      </c>
      <c r="D323" s="9"/>
      <c r="E323" s="9"/>
      <c r="F323" s="44">
        <f t="shared" si="79"/>
        <v>0</v>
      </c>
      <c r="G323" s="45"/>
      <c r="H323" s="9"/>
      <c r="I323" s="66">
        <f t="shared" si="80"/>
        <v>0</v>
      </c>
      <c r="J323" s="46"/>
      <c r="K323" s="45"/>
      <c r="L323" s="66">
        <f t="shared" si="81"/>
        <v>0</v>
      </c>
      <c r="M323" s="46">
        <f t="shared" si="82"/>
        <v>0</v>
      </c>
    </row>
    <row r="324" spans="1:13" s="2" customFormat="1" ht="26.25" x14ac:dyDescent="0.25">
      <c r="A324" s="20" t="s">
        <v>891</v>
      </c>
      <c r="B324" s="20" t="s">
        <v>892</v>
      </c>
      <c r="C324" s="22" t="s">
        <v>893</v>
      </c>
      <c r="D324" s="9"/>
      <c r="E324" s="9"/>
      <c r="F324" s="44">
        <f t="shared" si="79"/>
        <v>0</v>
      </c>
      <c r="G324" s="45"/>
      <c r="H324" s="9"/>
      <c r="I324" s="66">
        <f t="shared" si="80"/>
        <v>0</v>
      </c>
      <c r="J324" s="46"/>
      <c r="K324" s="45"/>
      <c r="L324" s="66">
        <f t="shared" si="81"/>
        <v>0</v>
      </c>
      <c r="M324" s="46">
        <f t="shared" si="82"/>
        <v>0</v>
      </c>
    </row>
    <row r="325" spans="1:13" s="2" customFormat="1" ht="13.5" x14ac:dyDescent="0.25">
      <c r="A325" s="20" t="s">
        <v>894</v>
      </c>
      <c r="B325" s="20" t="s">
        <v>895</v>
      </c>
      <c r="C325" s="22" t="s">
        <v>896</v>
      </c>
      <c r="D325" s="9"/>
      <c r="E325" s="9"/>
      <c r="F325" s="44">
        <f t="shared" si="79"/>
        <v>0</v>
      </c>
      <c r="G325" s="45"/>
      <c r="H325" s="9"/>
      <c r="I325" s="66">
        <f t="shared" si="80"/>
        <v>0</v>
      </c>
      <c r="J325" s="46"/>
      <c r="K325" s="45"/>
      <c r="L325" s="66">
        <f t="shared" si="81"/>
        <v>0</v>
      </c>
      <c r="M325" s="46">
        <f t="shared" si="82"/>
        <v>0</v>
      </c>
    </row>
    <row r="326" spans="1:13" s="2" customFormat="1" ht="26.25" x14ac:dyDescent="0.25">
      <c r="A326" s="20" t="s">
        <v>897</v>
      </c>
      <c r="B326" s="20" t="s">
        <v>898</v>
      </c>
      <c r="C326" s="22" t="s">
        <v>899</v>
      </c>
      <c r="D326" s="9"/>
      <c r="E326" s="9"/>
      <c r="F326" s="44">
        <f t="shared" si="79"/>
        <v>0</v>
      </c>
      <c r="G326" s="45"/>
      <c r="H326" s="9"/>
      <c r="I326" s="66">
        <f t="shared" si="80"/>
        <v>0</v>
      </c>
      <c r="J326" s="46"/>
      <c r="K326" s="45"/>
      <c r="L326" s="66">
        <f t="shared" si="81"/>
        <v>0</v>
      </c>
      <c r="M326" s="46">
        <f t="shared" si="82"/>
        <v>0</v>
      </c>
    </row>
    <row r="327" spans="1:13" s="2" customFormat="1" ht="26.25" x14ac:dyDescent="0.25">
      <c r="A327" s="20" t="s">
        <v>900</v>
      </c>
      <c r="B327" s="20" t="s">
        <v>901</v>
      </c>
      <c r="C327" s="22" t="s">
        <v>902</v>
      </c>
      <c r="D327" s="9"/>
      <c r="E327" s="9"/>
      <c r="F327" s="44">
        <f t="shared" si="79"/>
        <v>0</v>
      </c>
      <c r="G327" s="45"/>
      <c r="H327" s="9"/>
      <c r="I327" s="66">
        <f t="shared" si="80"/>
        <v>0</v>
      </c>
      <c r="J327" s="46"/>
      <c r="K327" s="45">
        <v>9800000</v>
      </c>
      <c r="L327" s="66">
        <f t="shared" si="81"/>
        <v>9800000</v>
      </c>
      <c r="M327" s="46">
        <f t="shared" si="82"/>
        <v>9800000</v>
      </c>
    </row>
    <row r="328" spans="1:13" s="2" customFormat="1" ht="13.5" x14ac:dyDescent="0.25">
      <c r="A328" s="20" t="s">
        <v>903</v>
      </c>
      <c r="B328" s="20" t="s">
        <v>904</v>
      </c>
      <c r="C328" s="22" t="s">
        <v>905</v>
      </c>
      <c r="D328" s="9"/>
      <c r="E328" s="9"/>
      <c r="F328" s="44">
        <f t="shared" si="79"/>
        <v>0</v>
      </c>
      <c r="G328" s="45"/>
      <c r="H328" s="9"/>
      <c r="I328" s="66">
        <f t="shared" si="80"/>
        <v>0</v>
      </c>
      <c r="J328" s="46"/>
      <c r="K328" s="45"/>
      <c r="L328" s="66">
        <f t="shared" si="81"/>
        <v>0</v>
      </c>
      <c r="M328" s="46">
        <f t="shared" si="82"/>
        <v>0</v>
      </c>
    </row>
    <row r="329" spans="1:13" s="2" customFormat="1" ht="26.25" x14ac:dyDescent="0.25">
      <c r="A329" s="20" t="s">
        <v>906</v>
      </c>
      <c r="B329" s="20" t="s">
        <v>907</v>
      </c>
      <c r="C329" s="22" t="s">
        <v>908</v>
      </c>
      <c r="D329" s="9"/>
      <c r="E329" s="9"/>
      <c r="F329" s="44">
        <f t="shared" si="79"/>
        <v>0</v>
      </c>
      <c r="G329" s="45"/>
      <c r="H329" s="9"/>
      <c r="I329" s="66">
        <f t="shared" si="80"/>
        <v>0</v>
      </c>
      <c r="J329" s="46"/>
      <c r="K329" s="45"/>
      <c r="L329" s="66">
        <f t="shared" si="81"/>
        <v>0</v>
      </c>
      <c r="M329" s="46">
        <f t="shared" si="82"/>
        <v>0</v>
      </c>
    </row>
    <row r="330" spans="1:13" s="2" customFormat="1" ht="13.5" x14ac:dyDescent="0.25">
      <c r="A330" s="20" t="s">
        <v>909</v>
      </c>
      <c r="B330" s="20" t="s">
        <v>910</v>
      </c>
      <c r="C330" s="22" t="s">
        <v>911</v>
      </c>
      <c r="D330" s="9"/>
      <c r="E330" s="9"/>
      <c r="F330" s="44">
        <f t="shared" si="79"/>
        <v>0</v>
      </c>
      <c r="G330" s="45"/>
      <c r="H330" s="9"/>
      <c r="I330" s="66">
        <f t="shared" si="80"/>
        <v>0</v>
      </c>
      <c r="J330" s="46"/>
      <c r="K330" s="45"/>
      <c r="L330" s="66">
        <f t="shared" si="81"/>
        <v>0</v>
      </c>
      <c r="M330" s="46">
        <f t="shared" si="82"/>
        <v>0</v>
      </c>
    </row>
    <row r="331" spans="1:13" s="2" customFormat="1" ht="13.5" x14ac:dyDescent="0.25">
      <c r="A331" s="16" t="s">
        <v>912</v>
      </c>
      <c r="B331" s="16" t="s">
        <v>913</v>
      </c>
      <c r="C331" s="17" t="s">
        <v>914</v>
      </c>
      <c r="D331" s="7">
        <v>0</v>
      </c>
      <c r="E331" s="7">
        <v>0</v>
      </c>
      <c r="F331" s="8">
        <f>+D331+E331</f>
        <v>0</v>
      </c>
      <c r="G331" s="10">
        <v>0</v>
      </c>
      <c r="H331" s="7">
        <v>0</v>
      </c>
      <c r="I331" s="65">
        <f>+F331+G331+H331</f>
        <v>0</v>
      </c>
      <c r="J331" s="43"/>
      <c r="K331" s="10">
        <v>25000000</v>
      </c>
      <c r="L331" s="65">
        <f t="shared" ref="L331:L340" si="83">SUM(I331:K331)</f>
        <v>25000000</v>
      </c>
      <c r="M331" s="43">
        <f>+L331+I331</f>
        <v>25000000</v>
      </c>
    </row>
    <row r="332" spans="1:13" s="2" customFormat="1" ht="13.5" x14ac:dyDescent="0.25">
      <c r="A332" s="16" t="s">
        <v>915</v>
      </c>
      <c r="B332" s="16" t="s">
        <v>916</v>
      </c>
      <c r="C332" s="17" t="s">
        <v>917</v>
      </c>
      <c r="D332" s="7">
        <f>+D333+D338+D340</f>
        <v>0</v>
      </c>
      <c r="E332" s="7">
        <f>+E333+E338+E340</f>
        <v>0</v>
      </c>
      <c r="F332" s="8">
        <f>+D332+E332</f>
        <v>0</v>
      </c>
      <c r="G332" s="10">
        <f>+G333+G338+G340</f>
        <v>0</v>
      </c>
      <c r="H332" s="7">
        <f>+H333+H338+H340</f>
        <v>0</v>
      </c>
      <c r="I332" s="65">
        <f>+F332+G332+H332</f>
        <v>0</v>
      </c>
      <c r="J332" s="43">
        <f>+J333+J338+J340</f>
        <v>0</v>
      </c>
      <c r="K332" s="10">
        <f>+K333+K338+K340</f>
        <v>158616611</v>
      </c>
      <c r="L332" s="74">
        <f t="shared" si="83"/>
        <v>158616611</v>
      </c>
      <c r="M332" s="42">
        <f>+M333+M338+M340</f>
        <v>158616611</v>
      </c>
    </row>
    <row r="333" spans="1:13" s="2" customFormat="1" ht="13.5" x14ac:dyDescent="0.25">
      <c r="A333" s="16" t="s">
        <v>918</v>
      </c>
      <c r="B333" s="16" t="s">
        <v>919</v>
      </c>
      <c r="C333" s="17" t="s">
        <v>920</v>
      </c>
      <c r="D333" s="7">
        <f>+D334</f>
        <v>0</v>
      </c>
      <c r="E333" s="7">
        <f>+E334</f>
        <v>0</v>
      </c>
      <c r="F333" s="8">
        <f>+D333+E333</f>
        <v>0</v>
      </c>
      <c r="G333" s="10">
        <f>+G334</f>
        <v>0</v>
      </c>
      <c r="H333" s="7">
        <f>+H334</f>
        <v>0</v>
      </c>
      <c r="I333" s="65">
        <f>+F333+G333+H333</f>
        <v>0</v>
      </c>
      <c r="J333" s="43">
        <f>+J334</f>
        <v>0</v>
      </c>
      <c r="K333" s="10">
        <f>+K334</f>
        <v>63501318</v>
      </c>
      <c r="L333" s="74">
        <f t="shared" si="83"/>
        <v>63501318</v>
      </c>
      <c r="M333" s="42">
        <f>+M334</f>
        <v>63501318</v>
      </c>
    </row>
    <row r="334" spans="1:13" s="2" customFormat="1" ht="27" x14ac:dyDescent="0.25">
      <c r="A334" s="16" t="s">
        <v>921</v>
      </c>
      <c r="B334" s="16" t="s">
        <v>922</v>
      </c>
      <c r="C334" s="17" t="s">
        <v>923</v>
      </c>
      <c r="D334" s="8">
        <f>SUM(D335:D337)</f>
        <v>0</v>
      </c>
      <c r="E334" s="8">
        <f>SUM(E335:E337)</f>
        <v>0</v>
      </c>
      <c r="F334" s="8">
        <f>+D334+E334</f>
        <v>0</v>
      </c>
      <c r="G334" s="60">
        <f>SUM(G335:G337)</f>
        <v>0</v>
      </c>
      <c r="H334" s="8">
        <f>SUM(H335:H337)</f>
        <v>0</v>
      </c>
      <c r="I334" s="65">
        <f>+F334+G334+H334</f>
        <v>0</v>
      </c>
      <c r="J334" s="43">
        <f>SUM(J335:J337)</f>
        <v>0</v>
      </c>
      <c r="K334" s="60">
        <f>SUM(K335:K337)</f>
        <v>63501318</v>
      </c>
      <c r="L334" s="74">
        <f t="shared" si="83"/>
        <v>63501318</v>
      </c>
      <c r="M334" s="42">
        <f>SUM(M335:M337)</f>
        <v>63501318</v>
      </c>
    </row>
    <row r="335" spans="1:13" s="2" customFormat="1" ht="13.5" x14ac:dyDescent="0.25">
      <c r="A335" s="20" t="s">
        <v>924</v>
      </c>
      <c r="B335" s="20" t="s">
        <v>925</v>
      </c>
      <c r="C335" s="22" t="s">
        <v>926</v>
      </c>
      <c r="D335" s="9"/>
      <c r="E335" s="9"/>
      <c r="F335" s="44">
        <f>SUM(D335:E335)</f>
        <v>0</v>
      </c>
      <c r="G335" s="45"/>
      <c r="H335" s="9"/>
      <c r="I335" s="66">
        <f t="shared" ref="I335:I337" si="84">SUM(F335:H335)</f>
        <v>0</v>
      </c>
      <c r="J335" s="46"/>
      <c r="K335" s="45">
        <v>11860000</v>
      </c>
      <c r="L335" s="66">
        <f t="shared" ref="L335:L337" si="85">SUM(J335:K335)</f>
        <v>11860000</v>
      </c>
      <c r="M335" s="46">
        <f t="shared" ref="M335:M337" si="86">+L335+I335</f>
        <v>11860000</v>
      </c>
    </row>
    <row r="336" spans="1:13" s="2" customFormat="1" ht="13.5" x14ac:dyDescent="0.25">
      <c r="A336" s="20" t="s">
        <v>927</v>
      </c>
      <c r="B336" s="20" t="s">
        <v>928</v>
      </c>
      <c r="C336" s="22" t="s">
        <v>929</v>
      </c>
      <c r="D336" s="9"/>
      <c r="E336" s="9"/>
      <c r="F336" s="44">
        <f>SUM(D336:E336)</f>
        <v>0</v>
      </c>
      <c r="G336" s="45"/>
      <c r="H336" s="9"/>
      <c r="I336" s="66">
        <f t="shared" si="84"/>
        <v>0</v>
      </c>
      <c r="J336" s="46"/>
      <c r="K336" s="45">
        <v>7751168</v>
      </c>
      <c r="L336" s="66">
        <f t="shared" si="85"/>
        <v>7751168</v>
      </c>
      <c r="M336" s="46">
        <f t="shared" si="86"/>
        <v>7751168</v>
      </c>
    </row>
    <row r="337" spans="1:13" s="2" customFormat="1" ht="13.5" x14ac:dyDescent="0.25">
      <c r="A337" s="20"/>
      <c r="B337" s="20" t="s">
        <v>3391</v>
      </c>
      <c r="C337" s="22" t="s">
        <v>3392</v>
      </c>
      <c r="D337" s="9"/>
      <c r="E337" s="9"/>
      <c r="F337" s="44">
        <f>SUM(D337:E337)</f>
        <v>0</v>
      </c>
      <c r="G337" s="45"/>
      <c r="H337" s="9"/>
      <c r="I337" s="66">
        <f t="shared" si="84"/>
        <v>0</v>
      </c>
      <c r="J337" s="46"/>
      <c r="K337" s="45">
        <v>43890150</v>
      </c>
      <c r="L337" s="66">
        <f t="shared" si="85"/>
        <v>43890150</v>
      </c>
      <c r="M337" s="46">
        <f t="shared" si="86"/>
        <v>43890150</v>
      </c>
    </row>
    <row r="338" spans="1:13" s="2" customFormat="1" ht="27" x14ac:dyDescent="0.25">
      <c r="A338" s="16" t="s">
        <v>3631</v>
      </c>
      <c r="B338" s="16" t="s">
        <v>3388</v>
      </c>
      <c r="C338" s="17" t="s">
        <v>3390</v>
      </c>
      <c r="D338" s="8">
        <f>D339</f>
        <v>0</v>
      </c>
      <c r="E338" s="8">
        <f>E339</f>
        <v>0</v>
      </c>
      <c r="F338" s="8">
        <f>+D338+E338</f>
        <v>0</v>
      </c>
      <c r="G338" s="60">
        <f>G339</f>
        <v>0</v>
      </c>
      <c r="H338" s="8">
        <f>H339</f>
        <v>0</v>
      </c>
      <c r="I338" s="65">
        <f>+F338+G338+H338</f>
        <v>0</v>
      </c>
      <c r="J338" s="43">
        <f>J339</f>
        <v>0</v>
      </c>
      <c r="K338" s="60">
        <f>K339</f>
        <v>95115293</v>
      </c>
      <c r="L338" s="74">
        <f t="shared" si="83"/>
        <v>95115293</v>
      </c>
      <c r="M338" s="42">
        <f>M339</f>
        <v>95115293</v>
      </c>
    </row>
    <row r="339" spans="1:13" s="2" customFormat="1" ht="26.25" x14ac:dyDescent="0.25">
      <c r="A339" s="20" t="s">
        <v>3632</v>
      </c>
      <c r="B339" s="20" t="s">
        <v>3389</v>
      </c>
      <c r="C339" s="22" t="s">
        <v>3390</v>
      </c>
      <c r="D339" s="9"/>
      <c r="E339" s="9"/>
      <c r="F339" s="44">
        <f>SUM(D339:E339)</f>
        <v>0</v>
      </c>
      <c r="G339" s="45"/>
      <c r="H339" s="9"/>
      <c r="I339" s="66">
        <f>SUM(F339:H339)</f>
        <v>0</v>
      </c>
      <c r="J339" s="46"/>
      <c r="K339" s="45">
        <v>95115293</v>
      </c>
      <c r="L339" s="66">
        <f t="shared" ref="L339" si="87">SUM(J339:K339)</f>
        <v>95115293</v>
      </c>
      <c r="M339" s="46">
        <f>+L339+I339</f>
        <v>95115293</v>
      </c>
    </row>
    <row r="340" spans="1:13" s="2" customFormat="1" ht="13.5" x14ac:dyDescent="0.25">
      <c r="A340" s="16" t="s">
        <v>930</v>
      </c>
      <c r="B340" s="16" t="s">
        <v>931</v>
      </c>
      <c r="C340" s="17" t="s">
        <v>932</v>
      </c>
      <c r="D340" s="8">
        <f>SUM(D341:D343)</f>
        <v>0</v>
      </c>
      <c r="E340" s="8">
        <f>SUM(E341:E343)</f>
        <v>0</v>
      </c>
      <c r="F340" s="8">
        <f>+D340+E340</f>
        <v>0</v>
      </c>
      <c r="G340" s="60">
        <f>SUM(G341:G343)</f>
        <v>0</v>
      </c>
      <c r="H340" s="8">
        <f>SUM(H341:H343)</f>
        <v>0</v>
      </c>
      <c r="I340" s="65">
        <f>+F340+G340+H340</f>
        <v>0</v>
      </c>
      <c r="J340" s="43">
        <f>SUM(J341:J343)</f>
        <v>0</v>
      </c>
      <c r="K340" s="60">
        <f>SUM(K341:K343)</f>
        <v>0</v>
      </c>
      <c r="L340" s="74">
        <f t="shared" si="83"/>
        <v>0</v>
      </c>
      <c r="M340" s="42">
        <f>SUM(M341:M343)</f>
        <v>0</v>
      </c>
    </row>
    <row r="341" spans="1:13" s="2" customFormat="1" ht="13.5" x14ac:dyDescent="0.25">
      <c r="A341" s="20" t="s">
        <v>933</v>
      </c>
      <c r="B341" s="20" t="s">
        <v>934</v>
      </c>
      <c r="C341" s="22" t="s">
        <v>935</v>
      </c>
      <c r="D341" s="9"/>
      <c r="E341" s="9"/>
      <c r="F341" s="44">
        <f>SUM(D341:E341)</f>
        <v>0</v>
      </c>
      <c r="G341" s="45"/>
      <c r="H341" s="9"/>
      <c r="I341" s="66">
        <f t="shared" ref="I341:I343" si="88">SUM(F341:H341)</f>
        <v>0</v>
      </c>
      <c r="J341" s="46"/>
      <c r="K341" s="45"/>
      <c r="L341" s="66">
        <f t="shared" ref="L341:L343" si="89">SUM(J341:K341)</f>
        <v>0</v>
      </c>
      <c r="M341" s="46">
        <f t="shared" ref="M341:M343" si="90">+L341+I341</f>
        <v>0</v>
      </c>
    </row>
    <row r="342" spans="1:13" s="2" customFormat="1" ht="13.5" x14ac:dyDescent="0.25">
      <c r="A342" s="20" t="s">
        <v>936</v>
      </c>
      <c r="B342" s="20" t="s">
        <v>937</v>
      </c>
      <c r="C342" s="22" t="s">
        <v>938</v>
      </c>
      <c r="D342" s="9"/>
      <c r="E342" s="9"/>
      <c r="F342" s="44">
        <f>SUM(D342:E342)</f>
        <v>0</v>
      </c>
      <c r="G342" s="45"/>
      <c r="H342" s="9"/>
      <c r="I342" s="66">
        <f t="shared" si="88"/>
        <v>0</v>
      </c>
      <c r="J342" s="46"/>
      <c r="K342" s="45"/>
      <c r="L342" s="66">
        <f t="shared" si="89"/>
        <v>0</v>
      </c>
      <c r="M342" s="46">
        <f t="shared" si="90"/>
        <v>0</v>
      </c>
    </row>
    <row r="343" spans="1:13" s="2" customFormat="1" ht="13.5" x14ac:dyDescent="0.25">
      <c r="A343" s="20" t="s">
        <v>939</v>
      </c>
      <c r="B343" s="20" t="s">
        <v>940</v>
      </c>
      <c r="C343" s="22" t="s">
        <v>941</v>
      </c>
      <c r="D343" s="9"/>
      <c r="E343" s="9"/>
      <c r="F343" s="44">
        <f>SUM(D343:E343)</f>
        <v>0</v>
      </c>
      <c r="G343" s="45"/>
      <c r="H343" s="9"/>
      <c r="I343" s="66">
        <f t="shared" si="88"/>
        <v>0</v>
      </c>
      <c r="J343" s="46"/>
      <c r="K343" s="45"/>
      <c r="L343" s="66">
        <f t="shared" si="89"/>
        <v>0</v>
      </c>
      <c r="M343" s="46">
        <f t="shared" si="90"/>
        <v>0</v>
      </c>
    </row>
    <row r="344" spans="1:13" s="2" customFormat="1" ht="27" x14ac:dyDescent="0.25">
      <c r="A344" s="16" t="s">
        <v>942</v>
      </c>
      <c r="B344" s="16" t="s">
        <v>943</v>
      </c>
      <c r="C344" s="17" t="s">
        <v>944</v>
      </c>
      <c r="D344" s="7">
        <f>+D345+D356+D357+D359</f>
        <v>0</v>
      </c>
      <c r="E344" s="7">
        <f>+E345+E356+E357+E359</f>
        <v>0</v>
      </c>
      <c r="F344" s="8">
        <f>+D344+E344</f>
        <v>0</v>
      </c>
      <c r="G344" s="10">
        <f>+G345+G356+G357+G359</f>
        <v>40000000</v>
      </c>
      <c r="H344" s="7">
        <f>+H345+H356+H357+H359</f>
        <v>55000000</v>
      </c>
      <c r="I344" s="65">
        <f>+F344+G344+H344</f>
        <v>95000000</v>
      </c>
      <c r="J344" s="43">
        <f>+J345+J356+J357+J359</f>
        <v>0</v>
      </c>
      <c r="K344" s="10">
        <f>+K345+K356+K357+K359</f>
        <v>203000000</v>
      </c>
      <c r="L344" s="65">
        <f>+L345+L356+L357+L359</f>
        <v>203000000</v>
      </c>
      <c r="M344" s="43">
        <f>+I344+L344</f>
        <v>298000000</v>
      </c>
    </row>
    <row r="345" spans="1:13" s="2" customFormat="1" ht="13.5" x14ac:dyDescent="0.25">
      <c r="A345" s="16" t="s">
        <v>945</v>
      </c>
      <c r="B345" s="16" t="s">
        <v>946</v>
      </c>
      <c r="C345" s="17" t="s">
        <v>947</v>
      </c>
      <c r="D345" s="7">
        <f>+D346+D350</f>
        <v>0</v>
      </c>
      <c r="E345" s="7">
        <f>+E346+E350</f>
        <v>0</v>
      </c>
      <c r="F345" s="8">
        <f>+D345+E345</f>
        <v>0</v>
      </c>
      <c r="G345" s="10">
        <f>+G346+G350</f>
        <v>40000000</v>
      </c>
      <c r="H345" s="7">
        <f>+H346+H350</f>
        <v>0</v>
      </c>
      <c r="I345" s="65">
        <f>+H345+G345+F345</f>
        <v>40000000</v>
      </c>
      <c r="J345" s="43">
        <f>+J346+J350</f>
        <v>0</v>
      </c>
      <c r="K345" s="10">
        <f>+K346+K350</f>
        <v>200000000</v>
      </c>
      <c r="L345" s="65">
        <f>+L346+L350</f>
        <v>200000000</v>
      </c>
      <c r="M345" s="43">
        <f>+I345+L345</f>
        <v>240000000</v>
      </c>
    </row>
    <row r="346" spans="1:13" s="2" customFormat="1" ht="13.5" x14ac:dyDescent="0.25">
      <c r="A346" s="16" t="s">
        <v>948</v>
      </c>
      <c r="B346" s="16" t="s">
        <v>949</v>
      </c>
      <c r="C346" s="17" t="s">
        <v>950</v>
      </c>
      <c r="D346" s="7">
        <f>SUM(D347:D349)</f>
        <v>0</v>
      </c>
      <c r="E346" s="7">
        <f>SUM(E347:E349)</f>
        <v>0</v>
      </c>
      <c r="F346" s="8">
        <f>+D346+E346</f>
        <v>0</v>
      </c>
      <c r="G346" s="10">
        <f>SUM(G347:G349)</f>
        <v>40000000</v>
      </c>
      <c r="H346" s="7">
        <f>SUM(H347:H349)</f>
        <v>0</v>
      </c>
      <c r="I346" s="65">
        <f>+F346+G346+H346</f>
        <v>40000000</v>
      </c>
      <c r="J346" s="43">
        <f>SUM(J347:J349)</f>
        <v>0</v>
      </c>
      <c r="K346" s="10">
        <f>SUM(K347:K349)</f>
        <v>141500000</v>
      </c>
      <c r="L346" s="74">
        <f>SUM(J346:K346)</f>
        <v>141500000</v>
      </c>
      <c r="M346" s="42">
        <f>SUM(M347:M349)</f>
        <v>181500000</v>
      </c>
    </row>
    <row r="347" spans="1:13" s="2" customFormat="1" ht="26.25" x14ac:dyDescent="0.25">
      <c r="A347" s="20" t="s">
        <v>951</v>
      </c>
      <c r="B347" s="20" t="s">
        <v>952</v>
      </c>
      <c r="C347" s="22" t="s">
        <v>953</v>
      </c>
      <c r="D347" s="9"/>
      <c r="E347" s="9"/>
      <c r="F347" s="44">
        <f>SUM(D347:E347)</f>
        <v>0</v>
      </c>
      <c r="G347" s="45">
        <v>40000000</v>
      </c>
      <c r="H347" s="9"/>
      <c r="I347" s="66">
        <f t="shared" ref="I347:I349" si="91">SUM(F347:H347)</f>
        <v>40000000</v>
      </c>
      <c r="J347" s="46"/>
      <c r="K347" s="45">
        <v>141500000</v>
      </c>
      <c r="L347" s="66">
        <f t="shared" ref="L347:L349" si="92">SUM(J347:K347)</f>
        <v>141500000</v>
      </c>
      <c r="M347" s="46">
        <f t="shared" ref="M347:M349" si="93">+L347+I347</f>
        <v>181500000</v>
      </c>
    </row>
    <row r="348" spans="1:13" s="2" customFormat="1" ht="26.25" x14ac:dyDescent="0.25">
      <c r="A348" s="20" t="s">
        <v>954</v>
      </c>
      <c r="B348" s="20" t="s">
        <v>955</v>
      </c>
      <c r="C348" s="22" t="s">
        <v>956</v>
      </c>
      <c r="D348" s="9"/>
      <c r="E348" s="9"/>
      <c r="F348" s="44">
        <f>SUM(D348:E348)</f>
        <v>0</v>
      </c>
      <c r="G348" s="45"/>
      <c r="H348" s="9"/>
      <c r="I348" s="66">
        <f t="shared" si="91"/>
        <v>0</v>
      </c>
      <c r="J348" s="46"/>
      <c r="K348" s="45"/>
      <c r="L348" s="66">
        <f t="shared" si="92"/>
        <v>0</v>
      </c>
      <c r="M348" s="46">
        <f t="shared" si="93"/>
        <v>0</v>
      </c>
    </row>
    <row r="349" spans="1:13" s="2" customFormat="1" ht="13.5" x14ac:dyDescent="0.25">
      <c r="A349" s="20" t="s">
        <v>957</v>
      </c>
      <c r="B349" s="20" t="s">
        <v>958</v>
      </c>
      <c r="C349" s="22" t="s">
        <v>959</v>
      </c>
      <c r="D349" s="9"/>
      <c r="E349" s="9"/>
      <c r="F349" s="44">
        <f>SUM(D349:E349)</f>
        <v>0</v>
      </c>
      <c r="G349" s="45"/>
      <c r="H349" s="9"/>
      <c r="I349" s="66">
        <f t="shared" si="91"/>
        <v>0</v>
      </c>
      <c r="J349" s="46"/>
      <c r="K349" s="45"/>
      <c r="L349" s="66">
        <f t="shared" si="92"/>
        <v>0</v>
      </c>
      <c r="M349" s="46">
        <f t="shared" si="93"/>
        <v>0</v>
      </c>
    </row>
    <row r="350" spans="1:13" s="2" customFormat="1" ht="13.5" x14ac:dyDescent="0.25">
      <c r="A350" s="16" t="s">
        <v>960</v>
      </c>
      <c r="B350" s="16" t="s">
        <v>961</v>
      </c>
      <c r="C350" s="17" t="s">
        <v>962</v>
      </c>
      <c r="D350" s="8">
        <f>SUM(D351:D355)</f>
        <v>0</v>
      </c>
      <c r="E350" s="8">
        <f>SUM(E351:E355)</f>
        <v>0</v>
      </c>
      <c r="F350" s="8">
        <f>+D350+E350</f>
        <v>0</v>
      </c>
      <c r="G350" s="60">
        <f>SUM(G351:G355)</f>
        <v>0</v>
      </c>
      <c r="H350" s="8">
        <f>SUM(H351:H355)</f>
        <v>0</v>
      </c>
      <c r="I350" s="65">
        <f>+F350+G350+H350</f>
        <v>0</v>
      </c>
      <c r="J350" s="43">
        <f>SUM(J351:J355)</f>
        <v>0</v>
      </c>
      <c r="K350" s="74">
        <f>SUM(K351:K355)</f>
        <v>58500000</v>
      </c>
      <c r="L350" s="74">
        <f t="shared" ref="L350:L362" si="94">SUM(J350:K350)</f>
        <v>58500000</v>
      </c>
      <c r="M350" s="42">
        <f>SUM(M351:M355)</f>
        <v>58500000</v>
      </c>
    </row>
    <row r="351" spans="1:13" s="2" customFormat="1" ht="13.5" x14ac:dyDescent="0.25">
      <c r="A351" s="20" t="s">
        <v>963</v>
      </c>
      <c r="B351" s="20" t="s">
        <v>964</v>
      </c>
      <c r="C351" s="22" t="s">
        <v>965</v>
      </c>
      <c r="D351" s="9"/>
      <c r="E351" s="9"/>
      <c r="F351" s="44">
        <f>SUM(D351:E351)</f>
        <v>0</v>
      </c>
      <c r="G351" s="45"/>
      <c r="H351" s="9"/>
      <c r="I351" s="66">
        <f t="shared" ref="I351:I355" si="95">SUM(F351:H351)</f>
        <v>0</v>
      </c>
      <c r="J351" s="46"/>
      <c r="K351" s="47"/>
      <c r="L351" s="66">
        <f t="shared" si="94"/>
        <v>0</v>
      </c>
      <c r="M351" s="46">
        <f t="shared" ref="M351:M355" si="96">+L351+I351</f>
        <v>0</v>
      </c>
    </row>
    <row r="352" spans="1:13" s="2" customFormat="1" ht="13.5" x14ac:dyDescent="0.25">
      <c r="A352" s="20" t="s">
        <v>966</v>
      </c>
      <c r="B352" s="20" t="s">
        <v>967</v>
      </c>
      <c r="C352" s="22" t="s">
        <v>968</v>
      </c>
      <c r="D352" s="9"/>
      <c r="E352" s="9"/>
      <c r="F352" s="44">
        <f>SUM(D352:E352)</f>
        <v>0</v>
      </c>
      <c r="G352" s="45"/>
      <c r="H352" s="9"/>
      <c r="I352" s="66">
        <f t="shared" si="95"/>
        <v>0</v>
      </c>
      <c r="J352" s="46"/>
      <c r="K352" s="45"/>
      <c r="L352" s="66">
        <f t="shared" si="94"/>
        <v>0</v>
      </c>
      <c r="M352" s="46">
        <f t="shared" si="96"/>
        <v>0</v>
      </c>
    </row>
    <row r="353" spans="1:13" s="2" customFormat="1" ht="13.5" x14ac:dyDescent="0.25">
      <c r="A353" s="20" t="s">
        <v>969</v>
      </c>
      <c r="B353" s="20" t="s">
        <v>970</v>
      </c>
      <c r="C353" s="22" t="s">
        <v>971</v>
      </c>
      <c r="D353" s="9"/>
      <c r="E353" s="9"/>
      <c r="F353" s="44">
        <f>SUM(D353:E353)</f>
        <v>0</v>
      </c>
      <c r="G353" s="45"/>
      <c r="H353" s="9"/>
      <c r="I353" s="66">
        <f t="shared" si="95"/>
        <v>0</v>
      </c>
      <c r="J353" s="46"/>
      <c r="K353" s="45">
        <v>58500000</v>
      </c>
      <c r="L353" s="66">
        <f t="shared" si="94"/>
        <v>58500000</v>
      </c>
      <c r="M353" s="46">
        <f t="shared" si="96"/>
        <v>58500000</v>
      </c>
    </row>
    <row r="354" spans="1:13" s="2" customFormat="1" ht="13.5" x14ac:dyDescent="0.25">
      <c r="A354" s="20" t="s">
        <v>972</v>
      </c>
      <c r="B354" s="20" t="s">
        <v>973</v>
      </c>
      <c r="C354" s="22" t="s">
        <v>974</v>
      </c>
      <c r="D354" s="9"/>
      <c r="E354" s="9"/>
      <c r="F354" s="44">
        <f>SUM(D354:E354)</f>
        <v>0</v>
      </c>
      <c r="G354" s="45"/>
      <c r="H354" s="9"/>
      <c r="I354" s="66">
        <f t="shared" si="95"/>
        <v>0</v>
      </c>
      <c r="J354" s="46"/>
      <c r="K354" s="45"/>
      <c r="L354" s="66">
        <f t="shared" si="94"/>
        <v>0</v>
      </c>
      <c r="M354" s="46">
        <f t="shared" si="96"/>
        <v>0</v>
      </c>
    </row>
    <row r="355" spans="1:13" s="2" customFormat="1" ht="13.5" x14ac:dyDescent="0.25">
      <c r="A355" s="20" t="s">
        <v>975</v>
      </c>
      <c r="B355" s="20" t="s">
        <v>976</v>
      </c>
      <c r="C355" s="22" t="s">
        <v>977</v>
      </c>
      <c r="D355" s="9"/>
      <c r="E355" s="9"/>
      <c r="F355" s="44">
        <f>SUM(D355:E355)</f>
        <v>0</v>
      </c>
      <c r="G355" s="45"/>
      <c r="H355" s="9"/>
      <c r="I355" s="66">
        <f t="shared" si="95"/>
        <v>0</v>
      </c>
      <c r="J355" s="46"/>
      <c r="K355" s="47"/>
      <c r="L355" s="66">
        <f t="shared" si="94"/>
        <v>0</v>
      </c>
      <c r="M355" s="46">
        <f t="shared" si="96"/>
        <v>0</v>
      </c>
    </row>
    <row r="356" spans="1:13" s="2" customFormat="1" ht="13.5" x14ac:dyDescent="0.25">
      <c r="A356" s="16" t="s">
        <v>978</v>
      </c>
      <c r="B356" s="16" t="s">
        <v>979</v>
      </c>
      <c r="C356" s="17" t="s">
        <v>980</v>
      </c>
      <c r="D356" s="7">
        <v>0</v>
      </c>
      <c r="E356" s="7">
        <v>0</v>
      </c>
      <c r="F356" s="8">
        <f>+D356+E356</f>
        <v>0</v>
      </c>
      <c r="G356" s="10">
        <v>0</v>
      </c>
      <c r="H356" s="7">
        <v>0</v>
      </c>
      <c r="I356" s="65">
        <f>+F356+G356+H356</f>
        <v>0</v>
      </c>
      <c r="J356" s="43">
        <v>0</v>
      </c>
      <c r="K356" s="10">
        <v>0</v>
      </c>
      <c r="L356" s="74">
        <f t="shared" si="94"/>
        <v>0</v>
      </c>
      <c r="M356" s="42">
        <f>L356+I356</f>
        <v>0</v>
      </c>
    </row>
    <row r="357" spans="1:13" s="2" customFormat="1" ht="13.5" x14ac:dyDescent="0.25">
      <c r="A357" s="16" t="s">
        <v>981</v>
      </c>
      <c r="B357" s="16" t="s">
        <v>982</v>
      </c>
      <c r="C357" s="17" t="s">
        <v>983</v>
      </c>
      <c r="D357" s="8">
        <f>+D358</f>
        <v>0</v>
      </c>
      <c r="E357" s="8">
        <f>+E358</f>
        <v>0</v>
      </c>
      <c r="F357" s="8">
        <f>+D357+E357</f>
        <v>0</v>
      </c>
      <c r="G357" s="60">
        <f>+G358</f>
        <v>0</v>
      </c>
      <c r="H357" s="8">
        <f>+H358</f>
        <v>55000000</v>
      </c>
      <c r="I357" s="65">
        <f>+F357+G357+H357</f>
        <v>55000000</v>
      </c>
      <c r="J357" s="43">
        <f>+J358</f>
        <v>0</v>
      </c>
      <c r="K357" s="60">
        <f>+K358</f>
        <v>3000000</v>
      </c>
      <c r="L357" s="74">
        <f t="shared" si="94"/>
        <v>3000000</v>
      </c>
      <c r="M357" s="42">
        <f>L357+I357</f>
        <v>58000000</v>
      </c>
    </row>
    <row r="358" spans="1:13" s="2" customFormat="1" ht="13.5" x14ac:dyDescent="0.25">
      <c r="A358" s="20" t="s">
        <v>984</v>
      </c>
      <c r="B358" s="20" t="s">
        <v>985</v>
      </c>
      <c r="C358" s="22" t="s">
        <v>986</v>
      </c>
      <c r="D358" s="9"/>
      <c r="E358" s="9"/>
      <c r="F358" s="44">
        <f>SUM(D358:E358)</f>
        <v>0</v>
      </c>
      <c r="G358" s="45"/>
      <c r="H358" s="9">
        <v>55000000</v>
      </c>
      <c r="I358" s="66">
        <f>SUM(F358:H358)</f>
        <v>55000000</v>
      </c>
      <c r="J358" s="46"/>
      <c r="K358" s="45">
        <v>3000000</v>
      </c>
      <c r="L358" s="66">
        <f t="shared" si="94"/>
        <v>3000000</v>
      </c>
      <c r="M358" s="46">
        <f>+L358+I358</f>
        <v>58000000</v>
      </c>
    </row>
    <row r="359" spans="1:13" s="2" customFormat="1" ht="13.5" x14ac:dyDescent="0.25">
      <c r="A359" s="16" t="s">
        <v>987</v>
      </c>
      <c r="B359" s="16" t="s">
        <v>988</v>
      </c>
      <c r="C359" s="17" t="s">
        <v>989</v>
      </c>
      <c r="D359" s="7">
        <f>+D360+D361</f>
        <v>0</v>
      </c>
      <c r="E359" s="7">
        <f>+E360+E361</f>
        <v>0</v>
      </c>
      <c r="F359" s="8">
        <f>+D359+E359</f>
        <v>0</v>
      </c>
      <c r="G359" s="10">
        <f>+G360+G361</f>
        <v>0</v>
      </c>
      <c r="H359" s="7">
        <f>+H360+H361</f>
        <v>0</v>
      </c>
      <c r="I359" s="65">
        <f t="shared" ref="I359:I361" si="97">+F359+G359+H359</f>
        <v>0</v>
      </c>
      <c r="J359" s="43">
        <f>+J360+J361</f>
        <v>0</v>
      </c>
      <c r="K359" s="10">
        <f>+K360+K361</f>
        <v>0</v>
      </c>
      <c r="L359" s="74">
        <f t="shared" si="94"/>
        <v>0</v>
      </c>
      <c r="M359" s="42">
        <f>L359+I359</f>
        <v>0</v>
      </c>
    </row>
    <row r="360" spans="1:13" s="2" customFormat="1" ht="13.5" x14ac:dyDescent="0.25">
      <c r="A360" s="16" t="s">
        <v>990</v>
      </c>
      <c r="B360" s="16" t="s">
        <v>991</v>
      </c>
      <c r="C360" s="17" t="s">
        <v>992</v>
      </c>
      <c r="D360" s="10">
        <v>0</v>
      </c>
      <c r="E360" s="7">
        <v>0</v>
      </c>
      <c r="F360" s="8">
        <f>+E360+D360</f>
        <v>0</v>
      </c>
      <c r="G360" s="10">
        <v>0</v>
      </c>
      <c r="H360" s="7">
        <v>0</v>
      </c>
      <c r="I360" s="65">
        <f t="shared" si="97"/>
        <v>0</v>
      </c>
      <c r="J360" s="43"/>
      <c r="K360" s="10"/>
      <c r="L360" s="74">
        <f t="shared" si="94"/>
        <v>0</v>
      </c>
      <c r="M360" s="42">
        <f>L360+I360</f>
        <v>0</v>
      </c>
    </row>
    <row r="361" spans="1:13" s="2" customFormat="1" ht="13.5" x14ac:dyDescent="0.25">
      <c r="A361" s="16" t="s">
        <v>993</v>
      </c>
      <c r="B361" s="16" t="s">
        <v>994</v>
      </c>
      <c r="C361" s="17" t="s">
        <v>995</v>
      </c>
      <c r="D361" s="10">
        <v>0</v>
      </c>
      <c r="E361" s="7">
        <v>0</v>
      </c>
      <c r="F361" s="8">
        <f>+E361+D361</f>
        <v>0</v>
      </c>
      <c r="G361" s="10">
        <v>0</v>
      </c>
      <c r="H361" s="7">
        <v>0</v>
      </c>
      <c r="I361" s="65">
        <f t="shared" si="97"/>
        <v>0</v>
      </c>
      <c r="J361" s="43"/>
      <c r="K361" s="10"/>
      <c r="L361" s="74">
        <f t="shared" si="94"/>
        <v>0</v>
      </c>
      <c r="M361" s="42">
        <f>L361+I361</f>
        <v>0</v>
      </c>
    </row>
    <row r="362" spans="1:13" s="2" customFormat="1" ht="13.5" x14ac:dyDescent="0.25">
      <c r="A362" s="16" t="s">
        <v>996</v>
      </c>
      <c r="B362" s="16" t="s">
        <v>997</v>
      </c>
      <c r="C362" s="17" t="s">
        <v>998</v>
      </c>
      <c r="D362" s="7">
        <f t="shared" ref="D362:K362" si="98">+D363</f>
        <v>0</v>
      </c>
      <c r="E362" s="7">
        <f t="shared" si="98"/>
        <v>0</v>
      </c>
      <c r="F362" s="8">
        <f t="shared" si="98"/>
        <v>0</v>
      </c>
      <c r="G362" s="10">
        <f t="shared" si="98"/>
        <v>0</v>
      </c>
      <c r="H362" s="7">
        <f t="shared" si="98"/>
        <v>0</v>
      </c>
      <c r="I362" s="65">
        <f t="shared" si="98"/>
        <v>0</v>
      </c>
      <c r="J362" s="43">
        <f t="shared" si="98"/>
        <v>162063305</v>
      </c>
      <c r="K362" s="10">
        <f t="shared" si="98"/>
        <v>4730936695</v>
      </c>
      <c r="L362" s="74">
        <f t="shared" si="94"/>
        <v>4893000000</v>
      </c>
      <c r="M362" s="42">
        <f>L362+I362</f>
        <v>4893000000</v>
      </c>
    </row>
    <row r="363" spans="1:13" s="2" customFormat="1" ht="13.5" x14ac:dyDescent="0.25">
      <c r="A363" s="16" t="s">
        <v>999</v>
      </c>
      <c r="B363" s="16" t="s">
        <v>997</v>
      </c>
      <c r="C363" s="17" t="s">
        <v>998</v>
      </c>
      <c r="D363" s="10">
        <f>+D365+D367+D398+D446+D474+D482+D499+D511+D542</f>
        <v>0</v>
      </c>
      <c r="E363" s="10">
        <f>+E365+E367+E398+E446+E474+E482+E499+E511+E542</f>
        <v>0</v>
      </c>
      <c r="F363" s="8">
        <f>+E363+D363</f>
        <v>0</v>
      </c>
      <c r="G363" s="10">
        <f>+G365+G367+G398+G446+G474+G482+G499+G511+G542</f>
        <v>0</v>
      </c>
      <c r="H363" s="10">
        <f>+H365+H367+H398+H446+H474+H482+H499+H511+H542</f>
        <v>0</v>
      </c>
      <c r="I363" s="65">
        <f>+F363+G363+H363</f>
        <v>0</v>
      </c>
      <c r="J363" s="72">
        <f>J365+J367+J398+J446+J474+J482+J499+J511+J542</f>
        <v>162063305</v>
      </c>
      <c r="K363" s="10">
        <f>+K365+K367+K398+K446+K474+K482+K499+K511+K542</f>
        <v>4730936695</v>
      </c>
      <c r="L363" s="74">
        <f>SUM(J363:K363)</f>
        <v>4893000000</v>
      </c>
      <c r="M363" s="42">
        <f>L363+I363</f>
        <v>4893000000</v>
      </c>
    </row>
    <row r="364" spans="1:13" s="36" customFormat="1" ht="13.5" x14ac:dyDescent="0.25">
      <c r="A364" s="34" t="s">
        <v>3638</v>
      </c>
      <c r="B364" s="34"/>
      <c r="C364" s="35"/>
      <c r="D364" s="38"/>
      <c r="E364" s="38"/>
      <c r="F364" s="49"/>
      <c r="G364" s="38"/>
      <c r="H364" s="38"/>
      <c r="I364" s="67"/>
      <c r="J364" s="71"/>
      <c r="K364" s="38"/>
      <c r="L364" s="75"/>
      <c r="M364" s="50"/>
    </row>
    <row r="365" spans="1:13" s="2" customFormat="1" ht="13.5" x14ac:dyDescent="0.25">
      <c r="A365" s="16" t="s">
        <v>1000</v>
      </c>
      <c r="B365" s="16" t="s">
        <v>1001</v>
      </c>
      <c r="C365" s="17" t="s">
        <v>369</v>
      </c>
      <c r="D365" s="8">
        <f>+D366</f>
        <v>0</v>
      </c>
      <c r="E365" s="8">
        <f>+E366</f>
        <v>0</v>
      </c>
      <c r="F365" s="8">
        <f>+D365+E365</f>
        <v>0</v>
      </c>
      <c r="G365" s="60">
        <f>+G366</f>
        <v>0</v>
      </c>
      <c r="H365" s="8">
        <f>+H366</f>
        <v>0</v>
      </c>
      <c r="I365" s="65">
        <f>+F365+G365+H365</f>
        <v>0</v>
      </c>
      <c r="J365" s="43">
        <f>+J366</f>
        <v>0</v>
      </c>
      <c r="K365" s="60">
        <f>+K366</f>
        <v>0</v>
      </c>
      <c r="L365" s="74">
        <f>SUM(J365:K365)</f>
        <v>0</v>
      </c>
      <c r="M365" s="42"/>
    </row>
    <row r="366" spans="1:13" s="2" customFormat="1" ht="39" x14ac:dyDescent="0.25">
      <c r="A366" s="20" t="s">
        <v>1002</v>
      </c>
      <c r="B366" s="20" t="s">
        <v>1003</v>
      </c>
      <c r="C366" s="22" t="s">
        <v>381</v>
      </c>
      <c r="D366" s="9"/>
      <c r="E366" s="9"/>
      <c r="F366" s="44">
        <f>SUM(D366:E366)</f>
        <v>0</v>
      </c>
      <c r="G366" s="45"/>
      <c r="H366" s="9"/>
      <c r="I366" s="66">
        <f>SUM(F366:H366)</f>
        <v>0</v>
      </c>
      <c r="J366" s="46"/>
      <c r="K366" s="45"/>
      <c r="L366" s="66">
        <f t="shared" ref="L366" si="99">SUM(J366:K366)</f>
        <v>0</v>
      </c>
      <c r="M366" s="46">
        <f>+L366+I366</f>
        <v>0</v>
      </c>
    </row>
    <row r="367" spans="1:13" s="2" customFormat="1" ht="40.5" x14ac:dyDescent="0.25">
      <c r="A367" s="16" t="s">
        <v>1004</v>
      </c>
      <c r="B367" s="16" t="s">
        <v>1005</v>
      </c>
      <c r="C367" s="17" t="s">
        <v>384</v>
      </c>
      <c r="D367" s="8">
        <f>SUM(D368:D397)</f>
        <v>0</v>
      </c>
      <c r="E367" s="8">
        <f>SUM(E368:E397)</f>
        <v>0</v>
      </c>
      <c r="F367" s="8">
        <f>+D367+E367</f>
        <v>0</v>
      </c>
      <c r="G367" s="60">
        <f>SUM(G368:G397)</f>
        <v>0</v>
      </c>
      <c r="H367" s="8">
        <f>SUM(H368:H397)</f>
        <v>0</v>
      </c>
      <c r="I367" s="65">
        <f>+F367+G367+H367</f>
        <v>0</v>
      </c>
      <c r="J367" s="43">
        <f>SUM(J368:J397)</f>
        <v>0</v>
      </c>
      <c r="K367" s="60">
        <f>SUM(K368:K397)</f>
        <v>751000000</v>
      </c>
      <c r="L367" s="74">
        <f>SUM(J367:K367)</f>
        <v>751000000</v>
      </c>
      <c r="M367" s="42">
        <f>SUM(M368:M397)</f>
        <v>751000000</v>
      </c>
    </row>
    <row r="368" spans="1:13" s="2" customFormat="1" ht="13.5" x14ac:dyDescent="0.25">
      <c r="A368" s="20" t="s">
        <v>1006</v>
      </c>
      <c r="B368" s="20" t="s">
        <v>1007</v>
      </c>
      <c r="C368" s="22" t="s">
        <v>387</v>
      </c>
      <c r="D368" s="9"/>
      <c r="E368" s="9"/>
      <c r="F368" s="44">
        <f t="shared" ref="F368:F431" si="100">SUM(D368:E368)</f>
        <v>0</v>
      </c>
      <c r="G368" s="45"/>
      <c r="H368" s="9"/>
      <c r="I368" s="66">
        <f t="shared" ref="I368:I397" si="101">SUM(F368:H368)</f>
        <v>0</v>
      </c>
      <c r="J368" s="46"/>
      <c r="K368" s="45"/>
      <c r="L368" s="66">
        <f t="shared" ref="L368:L397" si="102">SUM(J368:K368)</f>
        <v>0</v>
      </c>
      <c r="M368" s="46">
        <f t="shared" ref="M368:M397" si="103">+L368+I368</f>
        <v>0</v>
      </c>
    </row>
    <row r="369" spans="1:13" s="2" customFormat="1" ht="39" x14ac:dyDescent="0.25">
      <c r="A369" s="20" t="s">
        <v>1008</v>
      </c>
      <c r="B369" s="20" t="s">
        <v>1009</v>
      </c>
      <c r="C369" s="22" t="s">
        <v>390</v>
      </c>
      <c r="D369" s="9"/>
      <c r="E369" s="9"/>
      <c r="F369" s="44">
        <f t="shared" si="100"/>
        <v>0</v>
      </c>
      <c r="G369" s="45"/>
      <c r="H369" s="9"/>
      <c r="I369" s="66">
        <f t="shared" si="101"/>
        <v>0</v>
      </c>
      <c r="J369" s="46"/>
      <c r="K369" s="45"/>
      <c r="L369" s="66">
        <f t="shared" si="102"/>
        <v>0</v>
      </c>
      <c r="M369" s="46">
        <f t="shared" si="103"/>
        <v>0</v>
      </c>
    </row>
    <row r="370" spans="1:13" s="2" customFormat="1" ht="26.25" x14ac:dyDescent="0.25">
      <c r="A370" s="20" t="s">
        <v>1010</v>
      </c>
      <c r="B370" s="20" t="s">
        <v>1011</v>
      </c>
      <c r="C370" s="22" t="s">
        <v>393</v>
      </c>
      <c r="D370" s="9"/>
      <c r="E370" s="9"/>
      <c r="F370" s="44">
        <f t="shared" si="100"/>
        <v>0</v>
      </c>
      <c r="G370" s="45"/>
      <c r="H370" s="9"/>
      <c r="I370" s="66">
        <f t="shared" si="101"/>
        <v>0</v>
      </c>
      <c r="J370" s="46"/>
      <c r="K370" s="45"/>
      <c r="L370" s="66">
        <f t="shared" si="102"/>
        <v>0</v>
      </c>
      <c r="M370" s="46">
        <f t="shared" si="103"/>
        <v>0</v>
      </c>
    </row>
    <row r="371" spans="1:13" s="2" customFormat="1" ht="26.25" x14ac:dyDescent="0.25">
      <c r="A371" s="20" t="s">
        <v>1012</v>
      </c>
      <c r="B371" s="20" t="s">
        <v>1013</v>
      </c>
      <c r="C371" s="22" t="s">
        <v>396</v>
      </c>
      <c r="D371" s="9"/>
      <c r="E371" s="9"/>
      <c r="F371" s="44">
        <f t="shared" si="100"/>
        <v>0</v>
      </c>
      <c r="G371" s="45"/>
      <c r="H371" s="9"/>
      <c r="I371" s="66">
        <f t="shared" si="101"/>
        <v>0</v>
      </c>
      <c r="J371" s="46"/>
      <c r="K371" s="45"/>
      <c r="L371" s="66">
        <f t="shared" si="102"/>
        <v>0</v>
      </c>
      <c r="M371" s="46">
        <f t="shared" si="103"/>
        <v>0</v>
      </c>
    </row>
    <row r="372" spans="1:13" s="2" customFormat="1" ht="13.5" x14ac:dyDescent="0.25">
      <c r="A372" s="20" t="s">
        <v>1014</v>
      </c>
      <c r="B372" s="20" t="s">
        <v>1015</v>
      </c>
      <c r="C372" s="22" t="s">
        <v>399</v>
      </c>
      <c r="D372" s="9"/>
      <c r="E372" s="9"/>
      <c r="F372" s="44">
        <f t="shared" si="100"/>
        <v>0</v>
      </c>
      <c r="G372" s="45"/>
      <c r="H372" s="9"/>
      <c r="I372" s="66">
        <f t="shared" si="101"/>
        <v>0</v>
      </c>
      <c r="J372" s="46"/>
      <c r="K372" s="45"/>
      <c r="L372" s="66">
        <f t="shared" si="102"/>
        <v>0</v>
      </c>
      <c r="M372" s="46">
        <f t="shared" si="103"/>
        <v>0</v>
      </c>
    </row>
    <row r="373" spans="1:13" s="2" customFormat="1" ht="90" x14ac:dyDescent="0.25">
      <c r="A373" s="20" t="s">
        <v>1016</v>
      </c>
      <c r="B373" s="20" t="s">
        <v>1017</v>
      </c>
      <c r="C373" s="22" t="s">
        <v>405</v>
      </c>
      <c r="D373" s="9"/>
      <c r="E373" s="9"/>
      <c r="F373" s="44">
        <f t="shared" si="100"/>
        <v>0</v>
      </c>
      <c r="G373" s="45"/>
      <c r="H373" s="9"/>
      <c r="I373" s="66">
        <f t="shared" si="101"/>
        <v>0</v>
      </c>
      <c r="J373" s="46"/>
      <c r="K373" s="45"/>
      <c r="L373" s="66">
        <f t="shared" si="102"/>
        <v>0</v>
      </c>
      <c r="M373" s="46">
        <f t="shared" si="103"/>
        <v>0</v>
      </c>
    </row>
    <row r="374" spans="1:13" s="2" customFormat="1" ht="13.5" x14ac:dyDescent="0.25">
      <c r="A374" s="20" t="s">
        <v>1018</v>
      </c>
      <c r="B374" s="20" t="s">
        <v>1019</v>
      </c>
      <c r="C374" s="22" t="s">
        <v>408</v>
      </c>
      <c r="D374" s="9"/>
      <c r="E374" s="9"/>
      <c r="F374" s="44">
        <f t="shared" si="100"/>
        <v>0</v>
      </c>
      <c r="G374" s="45"/>
      <c r="H374" s="9"/>
      <c r="I374" s="66">
        <f t="shared" si="101"/>
        <v>0</v>
      </c>
      <c r="J374" s="46"/>
      <c r="K374" s="45"/>
      <c r="L374" s="66">
        <f t="shared" si="102"/>
        <v>0</v>
      </c>
      <c r="M374" s="46">
        <f t="shared" si="103"/>
        <v>0</v>
      </c>
    </row>
    <row r="375" spans="1:13" s="2" customFormat="1" ht="13.5" x14ac:dyDescent="0.25">
      <c r="A375" s="20" t="s">
        <v>1020</v>
      </c>
      <c r="B375" s="20" t="s">
        <v>1021</v>
      </c>
      <c r="C375" s="22" t="s">
        <v>411</v>
      </c>
      <c r="D375" s="9"/>
      <c r="E375" s="9"/>
      <c r="F375" s="44">
        <f t="shared" si="100"/>
        <v>0</v>
      </c>
      <c r="G375" s="45"/>
      <c r="H375" s="9"/>
      <c r="I375" s="66">
        <f t="shared" si="101"/>
        <v>0</v>
      </c>
      <c r="J375" s="46"/>
      <c r="K375" s="45"/>
      <c r="L375" s="66">
        <f t="shared" si="102"/>
        <v>0</v>
      </c>
      <c r="M375" s="46">
        <f t="shared" si="103"/>
        <v>0</v>
      </c>
    </row>
    <row r="376" spans="1:13" s="2" customFormat="1" ht="39" x14ac:dyDescent="0.25">
      <c r="A376" s="20" t="s">
        <v>1022</v>
      </c>
      <c r="B376" s="20" t="s">
        <v>1023</v>
      </c>
      <c r="C376" s="22" t="s">
        <v>414</v>
      </c>
      <c r="D376" s="9"/>
      <c r="E376" s="9"/>
      <c r="F376" s="44">
        <f t="shared" si="100"/>
        <v>0</v>
      </c>
      <c r="G376" s="45"/>
      <c r="H376" s="9"/>
      <c r="I376" s="66">
        <f t="shared" si="101"/>
        <v>0</v>
      </c>
      <c r="J376" s="46"/>
      <c r="K376" s="45"/>
      <c r="L376" s="66">
        <f t="shared" si="102"/>
        <v>0</v>
      </c>
      <c r="M376" s="46">
        <f t="shared" si="103"/>
        <v>0</v>
      </c>
    </row>
    <row r="377" spans="1:13" s="2" customFormat="1" ht="26.25" x14ac:dyDescent="0.25">
      <c r="A377" s="20" t="s">
        <v>1024</v>
      </c>
      <c r="B377" s="20" t="s">
        <v>1025</v>
      </c>
      <c r="C377" s="22" t="s">
        <v>417</v>
      </c>
      <c r="D377" s="9"/>
      <c r="E377" s="9"/>
      <c r="F377" s="44">
        <f t="shared" si="100"/>
        <v>0</v>
      </c>
      <c r="G377" s="45"/>
      <c r="H377" s="9"/>
      <c r="I377" s="66">
        <f t="shared" si="101"/>
        <v>0</v>
      </c>
      <c r="J377" s="46"/>
      <c r="K377" s="45"/>
      <c r="L377" s="66">
        <f t="shared" si="102"/>
        <v>0</v>
      </c>
      <c r="M377" s="46">
        <f t="shared" si="103"/>
        <v>0</v>
      </c>
    </row>
    <row r="378" spans="1:13" s="2" customFormat="1" ht="13.5" x14ac:dyDescent="0.25">
      <c r="A378" s="20" t="s">
        <v>1026</v>
      </c>
      <c r="B378" s="20" t="s">
        <v>1027</v>
      </c>
      <c r="C378" s="22" t="s">
        <v>420</v>
      </c>
      <c r="D378" s="9"/>
      <c r="E378" s="9"/>
      <c r="F378" s="44">
        <f t="shared" si="100"/>
        <v>0</v>
      </c>
      <c r="G378" s="45"/>
      <c r="H378" s="9"/>
      <c r="I378" s="66">
        <f t="shared" si="101"/>
        <v>0</v>
      </c>
      <c r="J378" s="46"/>
      <c r="K378" s="45"/>
      <c r="L378" s="66">
        <f t="shared" si="102"/>
        <v>0</v>
      </c>
      <c r="M378" s="46">
        <f t="shared" si="103"/>
        <v>0</v>
      </c>
    </row>
    <row r="379" spans="1:13" s="2" customFormat="1" ht="13.5" x14ac:dyDescent="0.25">
      <c r="A379" s="20" t="s">
        <v>1028</v>
      </c>
      <c r="B379" s="20" t="s">
        <v>1029</v>
      </c>
      <c r="C379" s="22" t="s">
        <v>423</v>
      </c>
      <c r="D379" s="9"/>
      <c r="E379" s="9"/>
      <c r="F379" s="44">
        <f t="shared" si="100"/>
        <v>0</v>
      </c>
      <c r="G379" s="45"/>
      <c r="H379" s="9"/>
      <c r="I379" s="66">
        <f t="shared" si="101"/>
        <v>0</v>
      </c>
      <c r="J379" s="46"/>
      <c r="K379" s="45"/>
      <c r="L379" s="66">
        <f t="shared" si="102"/>
        <v>0</v>
      </c>
      <c r="M379" s="46">
        <f t="shared" si="103"/>
        <v>0</v>
      </c>
    </row>
    <row r="380" spans="1:13" s="2" customFormat="1" ht="13.5" x14ac:dyDescent="0.25">
      <c r="A380" s="20" t="s">
        <v>1030</v>
      </c>
      <c r="B380" s="20" t="s">
        <v>1031</v>
      </c>
      <c r="C380" s="22" t="s">
        <v>426</v>
      </c>
      <c r="D380" s="9"/>
      <c r="E380" s="9"/>
      <c r="F380" s="44">
        <f t="shared" si="100"/>
        <v>0</v>
      </c>
      <c r="G380" s="45"/>
      <c r="H380" s="9"/>
      <c r="I380" s="66">
        <f t="shared" si="101"/>
        <v>0</v>
      </c>
      <c r="J380" s="46"/>
      <c r="K380" s="45">
        <v>5000000</v>
      </c>
      <c r="L380" s="66">
        <f t="shared" si="102"/>
        <v>5000000</v>
      </c>
      <c r="M380" s="46">
        <f t="shared" si="103"/>
        <v>5000000</v>
      </c>
    </row>
    <row r="381" spans="1:13" s="2" customFormat="1" ht="26.25" x14ac:dyDescent="0.25">
      <c r="A381" s="20" t="s">
        <v>1032</v>
      </c>
      <c r="B381" s="20" t="s">
        <v>1033</v>
      </c>
      <c r="C381" s="22" t="s">
        <v>429</v>
      </c>
      <c r="D381" s="9"/>
      <c r="E381" s="9"/>
      <c r="F381" s="44">
        <f t="shared" si="100"/>
        <v>0</v>
      </c>
      <c r="G381" s="45"/>
      <c r="H381" s="9"/>
      <c r="I381" s="66">
        <f t="shared" si="101"/>
        <v>0</v>
      </c>
      <c r="J381" s="46"/>
      <c r="K381" s="45"/>
      <c r="L381" s="66">
        <f t="shared" si="102"/>
        <v>0</v>
      </c>
      <c r="M381" s="46">
        <f t="shared" si="103"/>
        <v>0</v>
      </c>
    </row>
    <row r="382" spans="1:13" s="2" customFormat="1" ht="13.5" x14ac:dyDescent="0.25">
      <c r="A382" s="20" t="s">
        <v>1034</v>
      </c>
      <c r="B382" s="20" t="s">
        <v>1035</v>
      </c>
      <c r="C382" s="22" t="s">
        <v>432</v>
      </c>
      <c r="D382" s="9"/>
      <c r="E382" s="9"/>
      <c r="F382" s="44">
        <f t="shared" si="100"/>
        <v>0</v>
      </c>
      <c r="G382" s="45"/>
      <c r="H382" s="9"/>
      <c r="I382" s="66">
        <f t="shared" si="101"/>
        <v>0</v>
      </c>
      <c r="J382" s="46"/>
      <c r="K382" s="45">
        <v>3000000</v>
      </c>
      <c r="L382" s="66">
        <f t="shared" si="102"/>
        <v>3000000</v>
      </c>
      <c r="M382" s="46">
        <f t="shared" si="103"/>
        <v>3000000</v>
      </c>
    </row>
    <row r="383" spans="1:13" s="2" customFormat="1" ht="13.5" x14ac:dyDescent="0.25">
      <c r="A383" s="20" t="s">
        <v>1036</v>
      </c>
      <c r="B383" s="20" t="s">
        <v>1037</v>
      </c>
      <c r="C383" s="22" t="s">
        <v>435</v>
      </c>
      <c r="D383" s="9"/>
      <c r="E383" s="9"/>
      <c r="F383" s="44">
        <f t="shared" si="100"/>
        <v>0</v>
      </c>
      <c r="G383" s="45"/>
      <c r="H383" s="9"/>
      <c r="I383" s="66">
        <f t="shared" si="101"/>
        <v>0</v>
      </c>
      <c r="J383" s="46"/>
      <c r="K383" s="45"/>
      <c r="L383" s="66">
        <f t="shared" si="102"/>
        <v>0</v>
      </c>
      <c r="M383" s="46">
        <f t="shared" si="103"/>
        <v>0</v>
      </c>
    </row>
    <row r="384" spans="1:13" s="2" customFormat="1" ht="26.25" x14ac:dyDescent="0.25">
      <c r="A384" s="20" t="s">
        <v>1038</v>
      </c>
      <c r="B384" s="20" t="s">
        <v>1039</v>
      </c>
      <c r="C384" s="22" t="s">
        <v>438</v>
      </c>
      <c r="D384" s="9"/>
      <c r="E384" s="9"/>
      <c r="F384" s="44">
        <f t="shared" si="100"/>
        <v>0</v>
      </c>
      <c r="G384" s="45"/>
      <c r="H384" s="9"/>
      <c r="I384" s="66">
        <f t="shared" si="101"/>
        <v>0</v>
      </c>
      <c r="J384" s="46"/>
      <c r="K384" s="45"/>
      <c r="L384" s="66">
        <f t="shared" si="102"/>
        <v>0</v>
      </c>
      <c r="M384" s="46">
        <f t="shared" si="103"/>
        <v>0</v>
      </c>
    </row>
    <row r="385" spans="1:13" s="2" customFormat="1" ht="13.5" x14ac:dyDescent="0.25">
      <c r="A385" s="20" t="s">
        <v>1040</v>
      </c>
      <c r="B385" s="20" t="s">
        <v>1041</v>
      </c>
      <c r="C385" s="22" t="s">
        <v>441</v>
      </c>
      <c r="D385" s="9"/>
      <c r="E385" s="9"/>
      <c r="F385" s="44">
        <f t="shared" si="100"/>
        <v>0</v>
      </c>
      <c r="G385" s="45"/>
      <c r="H385" s="9"/>
      <c r="I385" s="66">
        <f t="shared" si="101"/>
        <v>0</v>
      </c>
      <c r="J385" s="46"/>
      <c r="K385" s="45"/>
      <c r="L385" s="66">
        <f t="shared" si="102"/>
        <v>0</v>
      </c>
      <c r="M385" s="46">
        <f t="shared" si="103"/>
        <v>0</v>
      </c>
    </row>
    <row r="386" spans="1:13" s="2" customFormat="1" ht="13.5" x14ac:dyDescent="0.25">
      <c r="A386" s="20" t="s">
        <v>1042</v>
      </c>
      <c r="B386" s="20" t="s">
        <v>1043</v>
      </c>
      <c r="C386" s="22" t="s">
        <v>444</v>
      </c>
      <c r="D386" s="9"/>
      <c r="E386" s="9"/>
      <c r="F386" s="44">
        <f t="shared" si="100"/>
        <v>0</v>
      </c>
      <c r="G386" s="45"/>
      <c r="H386" s="9"/>
      <c r="I386" s="66">
        <f t="shared" si="101"/>
        <v>0</v>
      </c>
      <c r="J386" s="46"/>
      <c r="K386" s="45"/>
      <c r="L386" s="66">
        <f t="shared" si="102"/>
        <v>0</v>
      </c>
      <c r="M386" s="46">
        <f t="shared" si="103"/>
        <v>0</v>
      </c>
    </row>
    <row r="387" spans="1:13" s="2" customFormat="1" ht="26.25" x14ac:dyDescent="0.25">
      <c r="A387" s="20" t="s">
        <v>1044</v>
      </c>
      <c r="B387" s="20" t="s">
        <v>1045</v>
      </c>
      <c r="C387" s="22" t="s">
        <v>447</v>
      </c>
      <c r="D387" s="9"/>
      <c r="E387" s="9"/>
      <c r="F387" s="44">
        <f t="shared" si="100"/>
        <v>0</v>
      </c>
      <c r="G387" s="45"/>
      <c r="H387" s="9"/>
      <c r="I387" s="66">
        <f t="shared" si="101"/>
        <v>0</v>
      </c>
      <c r="J387" s="46"/>
      <c r="K387" s="45"/>
      <c r="L387" s="66">
        <f t="shared" si="102"/>
        <v>0</v>
      </c>
      <c r="M387" s="46">
        <f t="shared" si="103"/>
        <v>0</v>
      </c>
    </row>
    <row r="388" spans="1:13" s="2" customFormat="1" ht="26.25" x14ac:dyDescent="0.25">
      <c r="A388" s="20" t="s">
        <v>1046</v>
      </c>
      <c r="B388" s="20" t="s">
        <v>1047</v>
      </c>
      <c r="C388" s="22" t="s">
        <v>450</v>
      </c>
      <c r="D388" s="9"/>
      <c r="E388" s="9"/>
      <c r="F388" s="44">
        <f t="shared" si="100"/>
        <v>0</v>
      </c>
      <c r="G388" s="45"/>
      <c r="H388" s="9"/>
      <c r="I388" s="66">
        <f t="shared" si="101"/>
        <v>0</v>
      </c>
      <c r="J388" s="46"/>
      <c r="K388" s="45"/>
      <c r="L388" s="66">
        <f t="shared" si="102"/>
        <v>0</v>
      </c>
      <c r="M388" s="46">
        <f t="shared" si="103"/>
        <v>0</v>
      </c>
    </row>
    <row r="389" spans="1:13" s="2" customFormat="1" ht="13.5" x14ac:dyDescent="0.25">
      <c r="A389" s="20" t="s">
        <v>1048</v>
      </c>
      <c r="B389" s="20" t="s">
        <v>1049</v>
      </c>
      <c r="C389" s="22" t="s">
        <v>1050</v>
      </c>
      <c r="D389" s="9"/>
      <c r="E389" s="9"/>
      <c r="F389" s="44">
        <f t="shared" si="100"/>
        <v>0</v>
      </c>
      <c r="G389" s="45"/>
      <c r="H389" s="9"/>
      <c r="I389" s="66">
        <f t="shared" si="101"/>
        <v>0</v>
      </c>
      <c r="J389" s="46"/>
      <c r="K389" s="45">
        <v>295000000</v>
      </c>
      <c r="L389" s="66">
        <f t="shared" si="102"/>
        <v>295000000</v>
      </c>
      <c r="M389" s="46">
        <f t="shared" si="103"/>
        <v>295000000</v>
      </c>
    </row>
    <row r="390" spans="1:13" s="2" customFormat="1" ht="26.25" x14ac:dyDescent="0.25">
      <c r="A390" s="20" t="s">
        <v>1048</v>
      </c>
      <c r="B390" s="20" t="s">
        <v>1051</v>
      </c>
      <c r="C390" s="22" t="s">
        <v>1052</v>
      </c>
      <c r="D390" s="9"/>
      <c r="E390" s="9"/>
      <c r="F390" s="44">
        <f t="shared" si="100"/>
        <v>0</v>
      </c>
      <c r="G390" s="45"/>
      <c r="H390" s="9"/>
      <c r="I390" s="66">
        <f t="shared" si="101"/>
        <v>0</v>
      </c>
      <c r="J390" s="46"/>
      <c r="K390" s="45"/>
      <c r="L390" s="66">
        <f t="shared" si="102"/>
        <v>0</v>
      </c>
      <c r="M390" s="46">
        <f t="shared" si="103"/>
        <v>0</v>
      </c>
    </row>
    <row r="391" spans="1:13" s="2" customFormat="1" ht="26.25" x14ac:dyDescent="0.25">
      <c r="A391" s="20" t="s">
        <v>1048</v>
      </c>
      <c r="B391" s="20" t="s">
        <v>1053</v>
      </c>
      <c r="C391" s="22" t="s">
        <v>1054</v>
      </c>
      <c r="D391" s="9"/>
      <c r="E391" s="9"/>
      <c r="F391" s="44">
        <f t="shared" si="100"/>
        <v>0</v>
      </c>
      <c r="G391" s="45"/>
      <c r="H391" s="9"/>
      <c r="I391" s="66">
        <f t="shared" si="101"/>
        <v>0</v>
      </c>
      <c r="J391" s="46"/>
      <c r="K391" s="45"/>
      <c r="L391" s="66">
        <f t="shared" si="102"/>
        <v>0</v>
      </c>
      <c r="M391" s="46">
        <f t="shared" si="103"/>
        <v>0</v>
      </c>
    </row>
    <row r="392" spans="1:13" s="2" customFormat="1" ht="13.5" x14ac:dyDescent="0.25">
      <c r="A392" s="20" t="s">
        <v>1055</v>
      </c>
      <c r="B392" s="20" t="s">
        <v>1056</v>
      </c>
      <c r="C392" s="22" t="s">
        <v>1057</v>
      </c>
      <c r="D392" s="9"/>
      <c r="E392" s="9"/>
      <c r="F392" s="44">
        <f t="shared" si="100"/>
        <v>0</v>
      </c>
      <c r="G392" s="45"/>
      <c r="H392" s="9"/>
      <c r="I392" s="66">
        <f t="shared" si="101"/>
        <v>0</v>
      </c>
      <c r="J392" s="46"/>
      <c r="K392" s="45"/>
      <c r="L392" s="66">
        <f t="shared" si="102"/>
        <v>0</v>
      </c>
      <c r="M392" s="46">
        <f t="shared" si="103"/>
        <v>0</v>
      </c>
    </row>
    <row r="393" spans="1:13" s="2" customFormat="1" ht="13.5" x14ac:dyDescent="0.25">
      <c r="A393" s="20" t="s">
        <v>1058</v>
      </c>
      <c r="B393" s="20" t="s">
        <v>1059</v>
      </c>
      <c r="C393" s="22" t="s">
        <v>1060</v>
      </c>
      <c r="D393" s="9"/>
      <c r="E393" s="9"/>
      <c r="F393" s="44">
        <f t="shared" si="100"/>
        <v>0</v>
      </c>
      <c r="G393" s="45"/>
      <c r="H393" s="9"/>
      <c r="I393" s="66">
        <f t="shared" si="101"/>
        <v>0</v>
      </c>
      <c r="J393" s="46"/>
      <c r="K393" s="45"/>
      <c r="L393" s="66">
        <f t="shared" si="102"/>
        <v>0</v>
      </c>
      <c r="M393" s="46">
        <f t="shared" si="103"/>
        <v>0</v>
      </c>
    </row>
    <row r="394" spans="1:13" s="2" customFormat="1" ht="13.5" x14ac:dyDescent="0.25">
      <c r="A394" s="20" t="s">
        <v>1061</v>
      </c>
      <c r="B394" s="20" t="s">
        <v>1062</v>
      </c>
      <c r="C394" s="22" t="s">
        <v>1063</v>
      </c>
      <c r="D394" s="9"/>
      <c r="E394" s="9"/>
      <c r="F394" s="44">
        <f t="shared" si="100"/>
        <v>0</v>
      </c>
      <c r="G394" s="45"/>
      <c r="H394" s="9"/>
      <c r="I394" s="66">
        <f t="shared" si="101"/>
        <v>0</v>
      </c>
      <c r="J394" s="46"/>
      <c r="K394" s="45">
        <v>414000000</v>
      </c>
      <c r="L394" s="66">
        <f t="shared" si="102"/>
        <v>414000000</v>
      </c>
      <c r="M394" s="46">
        <f t="shared" si="103"/>
        <v>414000000</v>
      </c>
    </row>
    <row r="395" spans="1:13" s="2" customFormat="1" ht="39" x14ac:dyDescent="0.25">
      <c r="A395" s="20" t="s">
        <v>1064</v>
      </c>
      <c r="B395" s="20" t="s">
        <v>1065</v>
      </c>
      <c r="C395" s="22" t="s">
        <v>1066</v>
      </c>
      <c r="D395" s="9"/>
      <c r="E395" s="9"/>
      <c r="F395" s="44">
        <f t="shared" si="100"/>
        <v>0</v>
      </c>
      <c r="G395" s="45"/>
      <c r="H395" s="9"/>
      <c r="I395" s="66">
        <f t="shared" si="101"/>
        <v>0</v>
      </c>
      <c r="J395" s="46"/>
      <c r="K395" s="45"/>
      <c r="L395" s="66">
        <f t="shared" si="102"/>
        <v>0</v>
      </c>
      <c r="M395" s="46">
        <f t="shared" si="103"/>
        <v>0</v>
      </c>
    </row>
    <row r="396" spans="1:13" s="2" customFormat="1" ht="39" x14ac:dyDescent="0.25">
      <c r="A396" s="20" t="s">
        <v>1067</v>
      </c>
      <c r="B396" s="20" t="s">
        <v>6831</v>
      </c>
      <c r="C396" s="22" t="s">
        <v>1069</v>
      </c>
      <c r="D396" s="9"/>
      <c r="E396" s="9"/>
      <c r="F396" s="44">
        <f t="shared" si="100"/>
        <v>0</v>
      </c>
      <c r="G396" s="45"/>
      <c r="H396" s="9"/>
      <c r="I396" s="66">
        <f t="shared" si="101"/>
        <v>0</v>
      </c>
      <c r="J396" s="46"/>
      <c r="K396" s="45">
        <v>34000000</v>
      </c>
      <c r="L396" s="66">
        <f t="shared" si="102"/>
        <v>34000000</v>
      </c>
      <c r="M396" s="46">
        <f t="shared" si="103"/>
        <v>34000000</v>
      </c>
    </row>
    <row r="397" spans="1:13" s="2" customFormat="1" ht="90" x14ac:dyDescent="0.25">
      <c r="A397" s="20" t="s">
        <v>1070</v>
      </c>
      <c r="B397" s="20" t="s">
        <v>1071</v>
      </c>
      <c r="C397" s="22" t="s">
        <v>1072</v>
      </c>
      <c r="D397" s="9"/>
      <c r="E397" s="9"/>
      <c r="F397" s="44">
        <f t="shared" si="100"/>
        <v>0</v>
      </c>
      <c r="G397" s="45"/>
      <c r="H397" s="9"/>
      <c r="I397" s="66">
        <f t="shared" si="101"/>
        <v>0</v>
      </c>
      <c r="J397" s="46"/>
      <c r="K397" s="45"/>
      <c r="L397" s="66">
        <f t="shared" si="102"/>
        <v>0</v>
      </c>
      <c r="M397" s="46">
        <f t="shared" si="103"/>
        <v>0</v>
      </c>
    </row>
    <row r="398" spans="1:13" s="2" customFormat="1" ht="27" x14ac:dyDescent="0.25">
      <c r="A398" s="16" t="s">
        <v>1073</v>
      </c>
      <c r="B398" s="16" t="s">
        <v>1074</v>
      </c>
      <c r="C398" s="17" t="s">
        <v>459</v>
      </c>
      <c r="D398" s="8">
        <f>SUM(D399:D445)</f>
        <v>0</v>
      </c>
      <c r="E398" s="8">
        <f>SUM(E399:E445)</f>
        <v>0</v>
      </c>
      <c r="F398" s="8">
        <f>+D398+E398</f>
        <v>0</v>
      </c>
      <c r="G398" s="60">
        <f>SUM(G399:G445)</f>
        <v>0</v>
      </c>
      <c r="H398" s="8">
        <f>SUM(H399:H445)</f>
        <v>0</v>
      </c>
      <c r="I398" s="65">
        <f>+F398+G398+H398</f>
        <v>0</v>
      </c>
      <c r="J398" s="43">
        <f>SUM(J399:J445)</f>
        <v>119325943</v>
      </c>
      <c r="K398" s="60">
        <f>SUM(K399:K445)</f>
        <v>2711674057</v>
      </c>
      <c r="L398" s="74">
        <f>SUM(J398:K398)</f>
        <v>2831000000</v>
      </c>
      <c r="M398" s="43">
        <f>SUM(M399:M445)</f>
        <v>2831000000</v>
      </c>
    </row>
    <row r="399" spans="1:13" s="2" customFormat="1" ht="26.25" x14ac:dyDescent="0.25">
      <c r="A399" s="20" t="s">
        <v>3398</v>
      </c>
      <c r="B399" s="20" t="s">
        <v>3393</v>
      </c>
      <c r="C399" s="22" t="s">
        <v>3394</v>
      </c>
      <c r="D399" s="9"/>
      <c r="E399" s="9"/>
      <c r="F399" s="44">
        <f t="shared" si="100"/>
        <v>0</v>
      </c>
      <c r="G399" s="45"/>
      <c r="H399" s="9"/>
      <c r="I399" s="66">
        <f t="shared" ref="I399:I445" si="104">SUM(F399:H399)</f>
        <v>0</v>
      </c>
      <c r="J399" s="88">
        <v>119325943</v>
      </c>
      <c r="K399" s="51">
        <f>1996000000-117042897-2634446+351400</f>
        <v>1876674057</v>
      </c>
      <c r="L399" s="98">
        <f t="shared" ref="L399:L445" si="105">SUM(J399:K399)</f>
        <v>1996000000</v>
      </c>
      <c r="M399" s="88">
        <f t="shared" ref="M399:M445" si="106">+L399+I399</f>
        <v>1996000000</v>
      </c>
    </row>
    <row r="400" spans="1:13" s="2" customFormat="1" ht="13.5" x14ac:dyDescent="0.25">
      <c r="A400" s="20" t="s">
        <v>1075</v>
      </c>
      <c r="B400" s="20" t="s">
        <v>1076</v>
      </c>
      <c r="C400" s="22" t="s">
        <v>462</v>
      </c>
      <c r="D400" s="9"/>
      <c r="E400" s="9"/>
      <c r="F400" s="44">
        <f t="shared" ref="F400" si="107">SUM(D400:E400)</f>
        <v>0</v>
      </c>
      <c r="G400" s="45"/>
      <c r="H400" s="9"/>
      <c r="I400" s="66">
        <f t="shared" si="104"/>
        <v>0</v>
      </c>
      <c r="J400" s="88"/>
      <c r="K400" s="51">
        <v>331000000</v>
      </c>
      <c r="L400" s="66">
        <f t="shared" si="105"/>
        <v>331000000</v>
      </c>
      <c r="M400" s="46">
        <f t="shared" si="106"/>
        <v>331000000</v>
      </c>
    </row>
    <row r="401" spans="1:13" s="2" customFormat="1" ht="13.5" x14ac:dyDescent="0.25">
      <c r="A401" s="20" t="s">
        <v>1077</v>
      </c>
      <c r="B401" s="20" t="s">
        <v>1078</v>
      </c>
      <c r="C401" s="22" t="s">
        <v>465</v>
      </c>
      <c r="D401" s="9"/>
      <c r="E401" s="9"/>
      <c r="F401" s="44">
        <f t="shared" si="100"/>
        <v>0</v>
      </c>
      <c r="G401" s="45"/>
      <c r="H401" s="9"/>
      <c r="I401" s="66">
        <f t="shared" si="104"/>
        <v>0</v>
      </c>
      <c r="J401" s="46"/>
      <c r="K401" s="45">
        <v>5000000</v>
      </c>
      <c r="L401" s="66">
        <f t="shared" si="105"/>
        <v>5000000</v>
      </c>
      <c r="M401" s="46">
        <f t="shared" si="106"/>
        <v>5000000</v>
      </c>
    </row>
    <row r="402" spans="1:13" s="2" customFormat="1" ht="39" x14ac:dyDescent="0.25">
      <c r="A402" s="20" t="s">
        <v>1079</v>
      </c>
      <c r="B402" s="20" t="s">
        <v>1080</v>
      </c>
      <c r="C402" s="22" t="s">
        <v>468</v>
      </c>
      <c r="D402" s="9"/>
      <c r="E402" s="9"/>
      <c r="F402" s="44">
        <f t="shared" si="100"/>
        <v>0</v>
      </c>
      <c r="G402" s="45"/>
      <c r="H402" s="9"/>
      <c r="I402" s="66">
        <f t="shared" si="104"/>
        <v>0</v>
      </c>
      <c r="J402" s="46"/>
      <c r="K402" s="45"/>
      <c r="L402" s="66">
        <f t="shared" si="105"/>
        <v>0</v>
      </c>
      <c r="M402" s="46">
        <f t="shared" si="106"/>
        <v>0</v>
      </c>
    </row>
    <row r="403" spans="1:13" s="2" customFormat="1" ht="39" x14ac:dyDescent="0.25">
      <c r="A403" s="20" t="s">
        <v>1081</v>
      </c>
      <c r="B403" s="20" t="s">
        <v>1082</v>
      </c>
      <c r="C403" s="22" t="s">
        <v>471</v>
      </c>
      <c r="D403" s="9"/>
      <c r="E403" s="9"/>
      <c r="F403" s="44">
        <f t="shared" si="100"/>
        <v>0</v>
      </c>
      <c r="G403" s="45"/>
      <c r="H403" s="9"/>
      <c r="I403" s="66">
        <f t="shared" si="104"/>
        <v>0</v>
      </c>
      <c r="J403" s="46"/>
      <c r="K403" s="45"/>
      <c r="L403" s="66">
        <f t="shared" si="105"/>
        <v>0</v>
      </c>
      <c r="M403" s="46">
        <f t="shared" si="106"/>
        <v>0</v>
      </c>
    </row>
    <row r="404" spans="1:13" s="2" customFormat="1" ht="39" x14ac:dyDescent="0.25">
      <c r="A404" s="20" t="s">
        <v>1083</v>
      </c>
      <c r="B404" s="20" t="s">
        <v>1084</v>
      </c>
      <c r="C404" s="22" t="s">
        <v>474</v>
      </c>
      <c r="D404" s="9"/>
      <c r="E404" s="9"/>
      <c r="F404" s="44">
        <f t="shared" si="100"/>
        <v>0</v>
      </c>
      <c r="G404" s="45"/>
      <c r="H404" s="9"/>
      <c r="I404" s="66">
        <f t="shared" si="104"/>
        <v>0</v>
      </c>
      <c r="J404" s="46"/>
      <c r="K404" s="45"/>
      <c r="L404" s="66">
        <f t="shared" si="105"/>
        <v>0</v>
      </c>
      <c r="M404" s="46">
        <f t="shared" si="106"/>
        <v>0</v>
      </c>
    </row>
    <row r="405" spans="1:13" s="2" customFormat="1" ht="51.75" x14ac:dyDescent="0.25">
      <c r="A405" s="20" t="s">
        <v>1085</v>
      </c>
      <c r="B405" s="20" t="s">
        <v>1086</v>
      </c>
      <c r="C405" s="22" t="s">
        <v>477</v>
      </c>
      <c r="D405" s="9"/>
      <c r="E405" s="9"/>
      <c r="F405" s="44">
        <f t="shared" si="100"/>
        <v>0</v>
      </c>
      <c r="G405" s="45"/>
      <c r="H405" s="9"/>
      <c r="I405" s="66">
        <f t="shared" si="104"/>
        <v>0</v>
      </c>
      <c r="J405" s="46"/>
      <c r="K405" s="45"/>
      <c r="L405" s="66">
        <f t="shared" si="105"/>
        <v>0</v>
      </c>
      <c r="M405" s="46">
        <f t="shared" si="106"/>
        <v>0</v>
      </c>
    </row>
    <row r="406" spans="1:13" s="2" customFormat="1" ht="90" x14ac:dyDescent="0.25">
      <c r="A406" s="20" t="s">
        <v>1087</v>
      </c>
      <c r="B406" s="20" t="s">
        <v>1088</v>
      </c>
      <c r="C406" s="22" t="s">
        <v>480</v>
      </c>
      <c r="D406" s="9"/>
      <c r="E406" s="9"/>
      <c r="F406" s="44">
        <f t="shared" si="100"/>
        <v>0</v>
      </c>
      <c r="G406" s="45"/>
      <c r="H406" s="9"/>
      <c r="I406" s="66">
        <f t="shared" si="104"/>
        <v>0</v>
      </c>
      <c r="J406" s="46"/>
      <c r="K406" s="45"/>
      <c r="L406" s="66">
        <f t="shared" si="105"/>
        <v>0</v>
      </c>
      <c r="M406" s="46">
        <f t="shared" si="106"/>
        <v>0</v>
      </c>
    </row>
    <row r="407" spans="1:13" s="2" customFormat="1" ht="51.75" x14ac:dyDescent="0.25">
      <c r="A407" s="20" t="s">
        <v>1089</v>
      </c>
      <c r="B407" s="20" t="s">
        <v>1090</v>
      </c>
      <c r="C407" s="22" t="s">
        <v>1091</v>
      </c>
      <c r="D407" s="9"/>
      <c r="E407" s="9"/>
      <c r="F407" s="44">
        <f t="shared" si="100"/>
        <v>0</v>
      </c>
      <c r="G407" s="45"/>
      <c r="H407" s="9"/>
      <c r="I407" s="66">
        <f t="shared" si="104"/>
        <v>0</v>
      </c>
      <c r="J407" s="46"/>
      <c r="K407" s="45"/>
      <c r="L407" s="66">
        <f t="shared" si="105"/>
        <v>0</v>
      </c>
      <c r="M407" s="46">
        <f t="shared" si="106"/>
        <v>0</v>
      </c>
    </row>
    <row r="408" spans="1:13" s="2" customFormat="1" ht="39" x14ac:dyDescent="0.25">
      <c r="A408" s="20" t="s">
        <v>1092</v>
      </c>
      <c r="B408" s="20" t="s">
        <v>1093</v>
      </c>
      <c r="C408" s="22" t="s">
        <v>483</v>
      </c>
      <c r="D408" s="9"/>
      <c r="E408" s="9"/>
      <c r="F408" s="44">
        <f t="shared" si="100"/>
        <v>0</v>
      </c>
      <c r="G408" s="45"/>
      <c r="H408" s="9"/>
      <c r="I408" s="66">
        <f t="shared" si="104"/>
        <v>0</v>
      </c>
      <c r="J408" s="46"/>
      <c r="K408" s="45"/>
      <c r="L408" s="66">
        <f t="shared" si="105"/>
        <v>0</v>
      </c>
      <c r="M408" s="46">
        <f t="shared" si="106"/>
        <v>0</v>
      </c>
    </row>
    <row r="409" spans="1:13" s="2" customFormat="1" ht="26.25" x14ac:dyDescent="0.25">
      <c r="A409" s="20" t="s">
        <v>1094</v>
      </c>
      <c r="B409" s="20" t="s">
        <v>1095</v>
      </c>
      <c r="C409" s="22" t="s">
        <v>486</v>
      </c>
      <c r="D409" s="9"/>
      <c r="E409" s="9"/>
      <c r="F409" s="44">
        <f t="shared" si="100"/>
        <v>0</v>
      </c>
      <c r="G409" s="45"/>
      <c r="H409" s="9"/>
      <c r="I409" s="66">
        <f t="shared" si="104"/>
        <v>0</v>
      </c>
      <c r="J409" s="46"/>
      <c r="K409" s="45"/>
      <c r="L409" s="66">
        <f t="shared" si="105"/>
        <v>0</v>
      </c>
      <c r="M409" s="46">
        <f t="shared" si="106"/>
        <v>0</v>
      </c>
    </row>
    <row r="410" spans="1:13" s="2" customFormat="1" ht="77.25" x14ac:dyDescent="0.25">
      <c r="A410" s="20" t="s">
        <v>1096</v>
      </c>
      <c r="B410" s="20" t="s">
        <v>1097</v>
      </c>
      <c r="C410" s="22" t="s">
        <v>489</v>
      </c>
      <c r="D410" s="9"/>
      <c r="E410" s="9"/>
      <c r="F410" s="44">
        <f t="shared" si="100"/>
        <v>0</v>
      </c>
      <c r="G410" s="45"/>
      <c r="H410" s="9"/>
      <c r="I410" s="66">
        <f t="shared" si="104"/>
        <v>0</v>
      </c>
      <c r="J410" s="46"/>
      <c r="K410" s="45"/>
      <c r="L410" s="66">
        <f t="shared" si="105"/>
        <v>0</v>
      </c>
      <c r="M410" s="46">
        <f t="shared" si="106"/>
        <v>0</v>
      </c>
    </row>
    <row r="411" spans="1:13" s="2" customFormat="1" ht="26.25" x14ac:dyDescent="0.25">
      <c r="A411" s="20" t="s">
        <v>1098</v>
      </c>
      <c r="B411" s="20" t="s">
        <v>1099</v>
      </c>
      <c r="C411" s="22" t="s">
        <v>492</v>
      </c>
      <c r="D411" s="9"/>
      <c r="E411" s="9"/>
      <c r="F411" s="44">
        <f t="shared" si="100"/>
        <v>0</v>
      </c>
      <c r="G411" s="45"/>
      <c r="H411" s="9"/>
      <c r="I411" s="66">
        <f t="shared" si="104"/>
        <v>0</v>
      </c>
      <c r="J411" s="46"/>
      <c r="K411" s="45"/>
      <c r="L411" s="66">
        <f t="shared" si="105"/>
        <v>0</v>
      </c>
      <c r="M411" s="46">
        <f t="shared" si="106"/>
        <v>0</v>
      </c>
    </row>
    <row r="412" spans="1:13" s="2" customFormat="1" ht="102.75" x14ac:dyDescent="0.25">
      <c r="A412" s="20" t="s">
        <v>1100</v>
      </c>
      <c r="B412" s="20" t="s">
        <v>1101</v>
      </c>
      <c r="C412" s="22" t="s">
        <v>495</v>
      </c>
      <c r="D412" s="9"/>
      <c r="E412" s="9"/>
      <c r="F412" s="44">
        <f t="shared" si="100"/>
        <v>0</v>
      </c>
      <c r="G412" s="45"/>
      <c r="H412" s="9"/>
      <c r="I412" s="66">
        <f t="shared" si="104"/>
        <v>0</v>
      </c>
      <c r="J412" s="46"/>
      <c r="K412" s="45"/>
      <c r="L412" s="66">
        <f t="shared" si="105"/>
        <v>0</v>
      </c>
      <c r="M412" s="46">
        <f t="shared" si="106"/>
        <v>0</v>
      </c>
    </row>
    <row r="413" spans="1:13" s="2" customFormat="1" ht="13.5" x14ac:dyDescent="0.25">
      <c r="A413" s="20" t="s">
        <v>1102</v>
      </c>
      <c r="B413" s="20" t="s">
        <v>1103</v>
      </c>
      <c r="C413" s="22" t="s">
        <v>498</v>
      </c>
      <c r="D413" s="9"/>
      <c r="E413" s="9"/>
      <c r="F413" s="44">
        <f t="shared" si="100"/>
        <v>0</v>
      </c>
      <c r="G413" s="45"/>
      <c r="H413" s="9"/>
      <c r="I413" s="66">
        <f t="shared" si="104"/>
        <v>0</v>
      </c>
      <c r="J413" s="46"/>
      <c r="K413" s="45"/>
      <c r="L413" s="66">
        <f t="shared" si="105"/>
        <v>0</v>
      </c>
      <c r="M413" s="46">
        <f t="shared" si="106"/>
        <v>0</v>
      </c>
    </row>
    <row r="414" spans="1:13" s="2" customFormat="1" ht="26.25" x14ac:dyDescent="0.25">
      <c r="A414" s="20" t="s">
        <v>1104</v>
      </c>
      <c r="B414" s="20" t="s">
        <v>1105</v>
      </c>
      <c r="C414" s="22" t="s">
        <v>501</v>
      </c>
      <c r="D414" s="9"/>
      <c r="E414" s="9"/>
      <c r="F414" s="44">
        <f t="shared" si="100"/>
        <v>0</v>
      </c>
      <c r="G414" s="45"/>
      <c r="H414" s="9"/>
      <c r="I414" s="66">
        <f t="shared" si="104"/>
        <v>0</v>
      </c>
      <c r="J414" s="46"/>
      <c r="K414" s="45"/>
      <c r="L414" s="66">
        <f t="shared" si="105"/>
        <v>0</v>
      </c>
      <c r="M414" s="46">
        <f t="shared" si="106"/>
        <v>0</v>
      </c>
    </row>
    <row r="415" spans="1:13" s="2" customFormat="1" ht="39" x14ac:dyDescent="0.25">
      <c r="A415" s="20" t="s">
        <v>1106</v>
      </c>
      <c r="B415" s="20" t="s">
        <v>1107</v>
      </c>
      <c r="C415" s="22" t="s">
        <v>504</v>
      </c>
      <c r="D415" s="9"/>
      <c r="E415" s="9"/>
      <c r="F415" s="44">
        <f t="shared" si="100"/>
        <v>0</v>
      </c>
      <c r="G415" s="45"/>
      <c r="H415" s="9"/>
      <c r="I415" s="66">
        <f t="shared" si="104"/>
        <v>0</v>
      </c>
      <c r="J415" s="46"/>
      <c r="K415" s="45"/>
      <c r="L415" s="66">
        <f t="shared" si="105"/>
        <v>0</v>
      </c>
      <c r="M415" s="46">
        <f t="shared" si="106"/>
        <v>0</v>
      </c>
    </row>
    <row r="416" spans="1:13" s="2" customFormat="1" ht="141" x14ac:dyDescent="0.25">
      <c r="A416" s="20" t="s">
        <v>1108</v>
      </c>
      <c r="B416" s="20" t="s">
        <v>1109</v>
      </c>
      <c r="C416" s="22" t="s">
        <v>507</v>
      </c>
      <c r="D416" s="9"/>
      <c r="E416" s="9"/>
      <c r="F416" s="44">
        <f t="shared" si="100"/>
        <v>0</v>
      </c>
      <c r="G416" s="45"/>
      <c r="H416" s="9"/>
      <c r="I416" s="66">
        <f t="shared" si="104"/>
        <v>0</v>
      </c>
      <c r="J416" s="46"/>
      <c r="K416" s="45"/>
      <c r="L416" s="66">
        <f t="shared" si="105"/>
        <v>0</v>
      </c>
      <c r="M416" s="46">
        <f t="shared" si="106"/>
        <v>0</v>
      </c>
    </row>
    <row r="417" spans="1:13" s="2" customFormat="1" ht="13.5" x14ac:dyDescent="0.25">
      <c r="A417" s="20" t="s">
        <v>1110</v>
      </c>
      <c r="B417" s="20" t="s">
        <v>1111</v>
      </c>
      <c r="C417" s="22" t="s">
        <v>510</v>
      </c>
      <c r="D417" s="9"/>
      <c r="E417" s="9"/>
      <c r="F417" s="44">
        <f t="shared" si="100"/>
        <v>0</v>
      </c>
      <c r="G417" s="45"/>
      <c r="H417" s="9"/>
      <c r="I417" s="66">
        <f t="shared" si="104"/>
        <v>0</v>
      </c>
      <c r="J417" s="46"/>
      <c r="K417" s="45"/>
      <c r="L417" s="66">
        <f t="shared" si="105"/>
        <v>0</v>
      </c>
      <c r="M417" s="46">
        <f t="shared" si="106"/>
        <v>0</v>
      </c>
    </row>
    <row r="418" spans="1:13" s="2" customFormat="1" ht="13.5" x14ac:dyDescent="0.25">
      <c r="A418" s="20" t="s">
        <v>1112</v>
      </c>
      <c r="B418" s="20" t="s">
        <v>1113</v>
      </c>
      <c r="C418" s="22" t="s">
        <v>513</v>
      </c>
      <c r="D418" s="9"/>
      <c r="E418" s="9"/>
      <c r="F418" s="44">
        <f t="shared" si="100"/>
        <v>0</v>
      </c>
      <c r="G418" s="45"/>
      <c r="H418" s="9"/>
      <c r="I418" s="66">
        <f t="shared" si="104"/>
        <v>0</v>
      </c>
      <c r="J418" s="46"/>
      <c r="K418" s="45"/>
      <c r="L418" s="66">
        <f t="shared" si="105"/>
        <v>0</v>
      </c>
      <c r="M418" s="46">
        <f t="shared" si="106"/>
        <v>0</v>
      </c>
    </row>
    <row r="419" spans="1:13" s="2" customFormat="1" ht="13.5" x14ac:dyDescent="0.25">
      <c r="A419" s="20" t="s">
        <v>1114</v>
      </c>
      <c r="B419" s="20" t="s">
        <v>1115</v>
      </c>
      <c r="C419" s="22" t="s">
        <v>516</v>
      </c>
      <c r="D419" s="9"/>
      <c r="E419" s="9"/>
      <c r="F419" s="44">
        <f t="shared" si="100"/>
        <v>0</v>
      </c>
      <c r="G419" s="45"/>
      <c r="H419" s="9"/>
      <c r="I419" s="66">
        <f t="shared" si="104"/>
        <v>0</v>
      </c>
      <c r="J419" s="46"/>
      <c r="K419" s="45"/>
      <c r="L419" s="66">
        <f t="shared" si="105"/>
        <v>0</v>
      </c>
      <c r="M419" s="46">
        <f t="shared" si="106"/>
        <v>0</v>
      </c>
    </row>
    <row r="420" spans="1:13" s="2" customFormat="1" ht="64.5" x14ac:dyDescent="0.25">
      <c r="A420" s="20" t="s">
        <v>1116</v>
      </c>
      <c r="B420" s="20" t="s">
        <v>1117</v>
      </c>
      <c r="C420" s="22" t="s">
        <v>1118</v>
      </c>
      <c r="D420" s="9"/>
      <c r="E420" s="9"/>
      <c r="F420" s="44">
        <f t="shared" si="100"/>
        <v>0</v>
      </c>
      <c r="G420" s="45"/>
      <c r="H420" s="9"/>
      <c r="I420" s="66">
        <f t="shared" si="104"/>
        <v>0</v>
      </c>
      <c r="J420" s="46"/>
      <c r="K420" s="45"/>
      <c r="L420" s="66">
        <f t="shared" si="105"/>
        <v>0</v>
      </c>
      <c r="M420" s="46">
        <f t="shared" si="106"/>
        <v>0</v>
      </c>
    </row>
    <row r="421" spans="1:13" s="2" customFormat="1" ht="39" x14ac:dyDescent="0.25">
      <c r="A421" s="20" t="s">
        <v>1119</v>
      </c>
      <c r="B421" s="20" t="s">
        <v>1120</v>
      </c>
      <c r="C421" s="22" t="s">
        <v>519</v>
      </c>
      <c r="D421" s="9"/>
      <c r="E421" s="9"/>
      <c r="F421" s="44">
        <f t="shared" si="100"/>
        <v>0</v>
      </c>
      <c r="G421" s="45"/>
      <c r="H421" s="9"/>
      <c r="I421" s="66">
        <f t="shared" si="104"/>
        <v>0</v>
      </c>
      <c r="J421" s="46"/>
      <c r="K421" s="45"/>
      <c r="L421" s="66">
        <f t="shared" si="105"/>
        <v>0</v>
      </c>
      <c r="M421" s="46">
        <f t="shared" si="106"/>
        <v>0</v>
      </c>
    </row>
    <row r="422" spans="1:13" s="2" customFormat="1" ht="13.5" x14ac:dyDescent="0.25">
      <c r="A422" s="20" t="s">
        <v>1121</v>
      </c>
      <c r="B422" s="20" t="s">
        <v>1122</v>
      </c>
      <c r="C422" s="22" t="s">
        <v>522</v>
      </c>
      <c r="D422" s="9"/>
      <c r="E422" s="9"/>
      <c r="F422" s="44">
        <f t="shared" si="100"/>
        <v>0</v>
      </c>
      <c r="G422" s="45"/>
      <c r="H422" s="9"/>
      <c r="I422" s="66">
        <f t="shared" si="104"/>
        <v>0</v>
      </c>
      <c r="J422" s="46"/>
      <c r="K422" s="45"/>
      <c r="L422" s="66">
        <f t="shared" si="105"/>
        <v>0</v>
      </c>
      <c r="M422" s="46">
        <f t="shared" si="106"/>
        <v>0</v>
      </c>
    </row>
    <row r="423" spans="1:13" s="2" customFormat="1" ht="26.25" x14ac:dyDescent="0.25">
      <c r="A423" s="20" t="s">
        <v>1123</v>
      </c>
      <c r="B423" s="20" t="s">
        <v>1124</v>
      </c>
      <c r="C423" s="22" t="s">
        <v>525</v>
      </c>
      <c r="D423" s="9"/>
      <c r="E423" s="9"/>
      <c r="F423" s="44">
        <f t="shared" si="100"/>
        <v>0</v>
      </c>
      <c r="G423" s="45"/>
      <c r="H423" s="9"/>
      <c r="I423" s="66">
        <f t="shared" si="104"/>
        <v>0</v>
      </c>
      <c r="J423" s="46"/>
      <c r="K423" s="45"/>
      <c r="L423" s="66">
        <f t="shared" si="105"/>
        <v>0</v>
      </c>
      <c r="M423" s="46">
        <f t="shared" si="106"/>
        <v>0</v>
      </c>
    </row>
    <row r="424" spans="1:13" s="2" customFormat="1" ht="13.5" x14ac:dyDescent="0.25">
      <c r="A424" s="20" t="s">
        <v>1125</v>
      </c>
      <c r="B424" s="20" t="s">
        <v>1126</v>
      </c>
      <c r="C424" s="22" t="s">
        <v>528</v>
      </c>
      <c r="D424" s="9"/>
      <c r="E424" s="9"/>
      <c r="F424" s="44">
        <f t="shared" si="100"/>
        <v>0</v>
      </c>
      <c r="G424" s="45"/>
      <c r="H424" s="9"/>
      <c r="I424" s="66">
        <f t="shared" si="104"/>
        <v>0</v>
      </c>
      <c r="J424" s="46"/>
      <c r="K424" s="45"/>
      <c r="L424" s="66">
        <f t="shared" si="105"/>
        <v>0</v>
      </c>
      <c r="M424" s="46">
        <f t="shared" si="106"/>
        <v>0</v>
      </c>
    </row>
    <row r="425" spans="1:13" s="2" customFormat="1" ht="13.5" x14ac:dyDescent="0.25">
      <c r="A425" s="20" t="s">
        <v>1127</v>
      </c>
      <c r="B425" s="20" t="s">
        <v>1128</v>
      </c>
      <c r="C425" s="22" t="s">
        <v>531</v>
      </c>
      <c r="D425" s="9"/>
      <c r="E425" s="9"/>
      <c r="F425" s="44">
        <f t="shared" si="100"/>
        <v>0</v>
      </c>
      <c r="G425" s="45"/>
      <c r="H425" s="9"/>
      <c r="I425" s="66">
        <f t="shared" si="104"/>
        <v>0</v>
      </c>
      <c r="J425" s="46"/>
      <c r="K425" s="45"/>
      <c r="L425" s="66">
        <f t="shared" si="105"/>
        <v>0</v>
      </c>
      <c r="M425" s="46">
        <f t="shared" si="106"/>
        <v>0</v>
      </c>
    </row>
    <row r="426" spans="1:13" s="2" customFormat="1" ht="26.25" x14ac:dyDescent="0.25">
      <c r="A426" s="20" t="s">
        <v>1129</v>
      </c>
      <c r="B426" s="20" t="s">
        <v>1130</v>
      </c>
      <c r="C426" s="22" t="s">
        <v>534</v>
      </c>
      <c r="D426" s="9"/>
      <c r="E426" s="9"/>
      <c r="F426" s="44">
        <f t="shared" si="100"/>
        <v>0</v>
      </c>
      <c r="G426" s="45"/>
      <c r="H426" s="9"/>
      <c r="I426" s="66">
        <f t="shared" si="104"/>
        <v>0</v>
      </c>
      <c r="J426" s="46"/>
      <c r="K426" s="45"/>
      <c r="L426" s="66">
        <f t="shared" si="105"/>
        <v>0</v>
      </c>
      <c r="M426" s="46">
        <f t="shared" si="106"/>
        <v>0</v>
      </c>
    </row>
    <row r="427" spans="1:13" s="2" customFormat="1" ht="13.5" x14ac:dyDescent="0.25">
      <c r="A427" s="20" t="s">
        <v>1131</v>
      </c>
      <c r="B427" s="20" t="s">
        <v>1132</v>
      </c>
      <c r="C427" s="22" t="s">
        <v>537</v>
      </c>
      <c r="D427" s="9"/>
      <c r="E427" s="9"/>
      <c r="F427" s="44">
        <f t="shared" si="100"/>
        <v>0</v>
      </c>
      <c r="G427" s="45"/>
      <c r="H427" s="9"/>
      <c r="I427" s="66">
        <f t="shared" si="104"/>
        <v>0</v>
      </c>
      <c r="J427" s="46"/>
      <c r="K427" s="45"/>
      <c r="L427" s="66">
        <f t="shared" si="105"/>
        <v>0</v>
      </c>
      <c r="M427" s="46">
        <f t="shared" si="106"/>
        <v>0</v>
      </c>
    </row>
    <row r="428" spans="1:13" s="2" customFormat="1" ht="13.5" x14ac:dyDescent="0.25">
      <c r="A428" s="20" t="s">
        <v>1133</v>
      </c>
      <c r="B428" s="20" t="s">
        <v>1134</v>
      </c>
      <c r="C428" s="22" t="s">
        <v>540</v>
      </c>
      <c r="D428" s="9"/>
      <c r="E428" s="9"/>
      <c r="F428" s="44">
        <f t="shared" si="100"/>
        <v>0</v>
      </c>
      <c r="G428" s="45"/>
      <c r="H428" s="9"/>
      <c r="I428" s="66">
        <f t="shared" si="104"/>
        <v>0</v>
      </c>
      <c r="J428" s="46"/>
      <c r="K428" s="45"/>
      <c r="L428" s="66">
        <f t="shared" si="105"/>
        <v>0</v>
      </c>
      <c r="M428" s="46">
        <f t="shared" si="106"/>
        <v>0</v>
      </c>
    </row>
    <row r="429" spans="1:13" s="2" customFormat="1" ht="26.25" x14ac:dyDescent="0.25">
      <c r="A429" s="20" t="s">
        <v>1135</v>
      </c>
      <c r="B429" s="20" t="s">
        <v>1136</v>
      </c>
      <c r="C429" s="22" t="s">
        <v>543</v>
      </c>
      <c r="D429" s="9"/>
      <c r="E429" s="9"/>
      <c r="F429" s="44">
        <f t="shared" si="100"/>
        <v>0</v>
      </c>
      <c r="G429" s="45"/>
      <c r="H429" s="9"/>
      <c r="I429" s="66">
        <f t="shared" si="104"/>
        <v>0</v>
      </c>
      <c r="J429" s="46"/>
      <c r="K429" s="45"/>
      <c r="L429" s="66">
        <f t="shared" si="105"/>
        <v>0</v>
      </c>
      <c r="M429" s="46">
        <f t="shared" si="106"/>
        <v>0</v>
      </c>
    </row>
    <row r="430" spans="1:13" s="2" customFormat="1" ht="13.5" x14ac:dyDescent="0.25">
      <c r="A430" s="20" t="s">
        <v>1137</v>
      </c>
      <c r="B430" s="20" t="s">
        <v>1138</v>
      </c>
      <c r="C430" s="22" t="s">
        <v>546</v>
      </c>
      <c r="D430" s="9"/>
      <c r="E430" s="9"/>
      <c r="F430" s="44">
        <f t="shared" si="100"/>
        <v>0</v>
      </c>
      <c r="G430" s="45"/>
      <c r="H430" s="9"/>
      <c r="I430" s="66">
        <f t="shared" si="104"/>
        <v>0</v>
      </c>
      <c r="J430" s="46"/>
      <c r="K430" s="45"/>
      <c r="L430" s="66">
        <f t="shared" si="105"/>
        <v>0</v>
      </c>
      <c r="M430" s="46">
        <f t="shared" si="106"/>
        <v>0</v>
      </c>
    </row>
    <row r="431" spans="1:13" s="2" customFormat="1" ht="13.5" x14ac:dyDescent="0.25">
      <c r="A431" s="20" t="s">
        <v>1139</v>
      </c>
      <c r="B431" s="20" t="s">
        <v>1140</v>
      </c>
      <c r="C431" s="22" t="s">
        <v>549</v>
      </c>
      <c r="D431" s="9"/>
      <c r="E431" s="9"/>
      <c r="F431" s="44">
        <f t="shared" si="100"/>
        <v>0</v>
      </c>
      <c r="G431" s="45"/>
      <c r="H431" s="9"/>
      <c r="I431" s="66">
        <f t="shared" si="104"/>
        <v>0</v>
      </c>
      <c r="J431" s="46"/>
      <c r="K431" s="45">
        <v>1000000</v>
      </c>
      <c r="L431" s="66">
        <f t="shared" si="105"/>
        <v>1000000</v>
      </c>
      <c r="M431" s="46">
        <f t="shared" si="106"/>
        <v>1000000</v>
      </c>
    </row>
    <row r="432" spans="1:13" s="2" customFormat="1" ht="13.5" x14ac:dyDescent="0.25">
      <c r="A432" s="20" t="s">
        <v>1141</v>
      </c>
      <c r="B432" s="20" t="s">
        <v>1142</v>
      </c>
      <c r="C432" s="22" t="s">
        <v>552</v>
      </c>
      <c r="D432" s="9"/>
      <c r="E432" s="9"/>
      <c r="F432" s="44">
        <f t="shared" ref="F432" si="108">SUM(D432:E432)</f>
        <v>0</v>
      </c>
      <c r="G432" s="45"/>
      <c r="H432" s="9"/>
      <c r="I432" s="66">
        <f t="shared" si="104"/>
        <v>0</v>
      </c>
      <c r="J432" s="46"/>
      <c r="K432" s="45">
        <v>127000000</v>
      </c>
      <c r="L432" s="66">
        <f t="shared" si="105"/>
        <v>127000000</v>
      </c>
      <c r="M432" s="46">
        <f t="shared" si="106"/>
        <v>127000000</v>
      </c>
    </row>
    <row r="433" spans="1:13" s="2" customFormat="1" ht="26.25" x14ac:dyDescent="0.25">
      <c r="A433" s="20" t="s">
        <v>1143</v>
      </c>
      <c r="B433" s="20" t="s">
        <v>1144</v>
      </c>
      <c r="C433" s="22" t="s">
        <v>555</v>
      </c>
      <c r="D433" s="9"/>
      <c r="E433" s="9"/>
      <c r="F433" s="44">
        <f t="shared" ref="F433:F445" si="109">SUM(D433:E433)</f>
        <v>0</v>
      </c>
      <c r="G433" s="45"/>
      <c r="H433" s="9"/>
      <c r="I433" s="66">
        <f t="shared" si="104"/>
        <v>0</v>
      </c>
      <c r="J433" s="46"/>
      <c r="K433" s="45"/>
      <c r="L433" s="66">
        <f t="shared" si="105"/>
        <v>0</v>
      </c>
      <c r="M433" s="46">
        <f t="shared" si="106"/>
        <v>0</v>
      </c>
    </row>
    <row r="434" spans="1:13" s="2" customFormat="1" ht="13.5" x14ac:dyDescent="0.25">
      <c r="A434" s="20" t="s">
        <v>1145</v>
      </c>
      <c r="B434" s="20" t="s">
        <v>1146</v>
      </c>
      <c r="C434" s="22" t="s">
        <v>558</v>
      </c>
      <c r="D434" s="9"/>
      <c r="E434" s="9"/>
      <c r="F434" s="44">
        <f t="shared" si="109"/>
        <v>0</v>
      </c>
      <c r="G434" s="45"/>
      <c r="H434" s="9"/>
      <c r="I434" s="66">
        <f t="shared" si="104"/>
        <v>0</v>
      </c>
      <c r="J434" s="46"/>
      <c r="K434" s="45"/>
      <c r="L434" s="66">
        <f t="shared" si="105"/>
        <v>0</v>
      </c>
      <c r="M434" s="46">
        <f t="shared" si="106"/>
        <v>0</v>
      </c>
    </row>
    <row r="435" spans="1:13" s="2" customFormat="1" ht="13.5" x14ac:dyDescent="0.25">
      <c r="A435" s="20" t="s">
        <v>1147</v>
      </c>
      <c r="B435" s="20" t="s">
        <v>1148</v>
      </c>
      <c r="C435" s="22" t="s">
        <v>561</v>
      </c>
      <c r="D435" s="9"/>
      <c r="E435" s="9"/>
      <c r="F435" s="44">
        <f t="shared" si="109"/>
        <v>0</v>
      </c>
      <c r="G435" s="45"/>
      <c r="H435" s="9"/>
      <c r="I435" s="66">
        <f t="shared" si="104"/>
        <v>0</v>
      </c>
      <c r="J435" s="46"/>
      <c r="K435" s="45"/>
      <c r="L435" s="66">
        <f t="shared" si="105"/>
        <v>0</v>
      </c>
      <c r="M435" s="46">
        <f t="shared" si="106"/>
        <v>0</v>
      </c>
    </row>
    <row r="436" spans="1:13" s="2" customFormat="1" ht="39" x14ac:dyDescent="0.25">
      <c r="A436" s="20" t="s">
        <v>1149</v>
      </c>
      <c r="B436" s="20" t="s">
        <v>1150</v>
      </c>
      <c r="C436" s="22" t="s">
        <v>564</v>
      </c>
      <c r="D436" s="9"/>
      <c r="E436" s="9"/>
      <c r="F436" s="44">
        <f t="shared" si="109"/>
        <v>0</v>
      </c>
      <c r="G436" s="45"/>
      <c r="H436" s="9"/>
      <c r="I436" s="66">
        <f t="shared" si="104"/>
        <v>0</v>
      </c>
      <c r="J436" s="46"/>
      <c r="K436" s="45"/>
      <c r="L436" s="66">
        <f t="shared" si="105"/>
        <v>0</v>
      </c>
      <c r="M436" s="46">
        <f t="shared" si="106"/>
        <v>0</v>
      </c>
    </row>
    <row r="437" spans="1:13" s="2" customFormat="1" ht="26.25" x14ac:dyDescent="0.25">
      <c r="A437" s="20" t="s">
        <v>1151</v>
      </c>
      <c r="B437" s="20" t="s">
        <v>1152</v>
      </c>
      <c r="C437" s="22" t="s">
        <v>567</v>
      </c>
      <c r="D437" s="9"/>
      <c r="E437" s="9"/>
      <c r="F437" s="44">
        <f t="shared" si="109"/>
        <v>0</v>
      </c>
      <c r="G437" s="45"/>
      <c r="H437" s="9"/>
      <c r="I437" s="66">
        <f t="shared" si="104"/>
        <v>0</v>
      </c>
      <c r="J437" s="46"/>
      <c r="K437" s="45"/>
      <c r="L437" s="66">
        <f t="shared" si="105"/>
        <v>0</v>
      </c>
      <c r="M437" s="46">
        <f t="shared" si="106"/>
        <v>0</v>
      </c>
    </row>
    <row r="438" spans="1:13" s="2" customFormat="1" ht="13.5" x14ac:dyDescent="0.25">
      <c r="A438" s="20" t="s">
        <v>1153</v>
      </c>
      <c r="B438" s="20" t="s">
        <v>1154</v>
      </c>
      <c r="C438" s="22" t="s">
        <v>191</v>
      </c>
      <c r="D438" s="9"/>
      <c r="E438" s="9"/>
      <c r="F438" s="44">
        <f t="shared" si="109"/>
        <v>0</v>
      </c>
      <c r="G438" s="45"/>
      <c r="H438" s="9"/>
      <c r="I438" s="66">
        <f t="shared" si="104"/>
        <v>0</v>
      </c>
      <c r="J438" s="46"/>
      <c r="K438" s="45">
        <v>100000000</v>
      </c>
      <c r="L438" s="66">
        <f t="shared" si="105"/>
        <v>100000000</v>
      </c>
      <c r="M438" s="46">
        <f t="shared" si="106"/>
        <v>100000000</v>
      </c>
    </row>
    <row r="439" spans="1:13" s="2" customFormat="1" ht="13.5" x14ac:dyDescent="0.25">
      <c r="A439" s="20" t="s">
        <v>3395</v>
      </c>
      <c r="B439" s="20" t="s">
        <v>3396</v>
      </c>
      <c r="C439" s="22" t="s">
        <v>3397</v>
      </c>
      <c r="D439" s="9"/>
      <c r="E439" s="9"/>
      <c r="F439" s="44">
        <f t="shared" si="109"/>
        <v>0</v>
      </c>
      <c r="G439" s="45"/>
      <c r="H439" s="9"/>
      <c r="I439" s="66">
        <f t="shared" si="104"/>
        <v>0</v>
      </c>
      <c r="J439" s="46"/>
      <c r="K439" s="45">
        <v>245000000</v>
      </c>
      <c r="L439" s="66">
        <f t="shared" si="105"/>
        <v>245000000</v>
      </c>
      <c r="M439" s="46">
        <f t="shared" si="106"/>
        <v>245000000</v>
      </c>
    </row>
    <row r="440" spans="1:13" s="2" customFormat="1" ht="13.5" x14ac:dyDescent="0.25">
      <c r="A440" s="20" t="s">
        <v>1155</v>
      </c>
      <c r="B440" s="20" t="s">
        <v>1156</v>
      </c>
      <c r="C440" s="22" t="s">
        <v>194</v>
      </c>
      <c r="D440" s="9"/>
      <c r="E440" s="9"/>
      <c r="F440" s="44">
        <f t="shared" si="109"/>
        <v>0</v>
      </c>
      <c r="G440" s="45"/>
      <c r="H440" s="9"/>
      <c r="I440" s="66">
        <f t="shared" si="104"/>
        <v>0</v>
      </c>
      <c r="J440" s="46"/>
      <c r="K440" s="45">
        <v>15000000</v>
      </c>
      <c r="L440" s="66">
        <f t="shared" si="105"/>
        <v>15000000</v>
      </c>
      <c r="M440" s="46">
        <f t="shared" si="106"/>
        <v>15000000</v>
      </c>
    </row>
    <row r="441" spans="1:13" s="2" customFormat="1" ht="13.5" x14ac:dyDescent="0.25">
      <c r="A441" s="20" t="s">
        <v>1157</v>
      </c>
      <c r="B441" s="20" t="s">
        <v>1158</v>
      </c>
      <c r="C441" s="22" t="s">
        <v>197</v>
      </c>
      <c r="D441" s="9"/>
      <c r="E441" s="9"/>
      <c r="F441" s="44">
        <f t="shared" si="109"/>
        <v>0</v>
      </c>
      <c r="G441" s="45"/>
      <c r="H441" s="9"/>
      <c r="I441" s="66">
        <f t="shared" si="104"/>
        <v>0</v>
      </c>
      <c r="J441" s="46"/>
      <c r="K441" s="45"/>
      <c r="L441" s="66">
        <f t="shared" si="105"/>
        <v>0</v>
      </c>
      <c r="M441" s="46">
        <f t="shared" si="106"/>
        <v>0</v>
      </c>
    </row>
    <row r="442" spans="1:13" s="2" customFormat="1" ht="13.5" x14ac:dyDescent="0.25">
      <c r="A442" s="20" t="s">
        <v>1159</v>
      </c>
      <c r="B442" s="20" t="s">
        <v>1160</v>
      </c>
      <c r="C442" s="22" t="s">
        <v>576</v>
      </c>
      <c r="D442" s="9"/>
      <c r="E442" s="9"/>
      <c r="F442" s="44">
        <f t="shared" si="109"/>
        <v>0</v>
      </c>
      <c r="G442" s="45"/>
      <c r="H442" s="9"/>
      <c r="I442" s="66">
        <f t="shared" si="104"/>
        <v>0</v>
      </c>
      <c r="J442" s="46"/>
      <c r="K442" s="45">
        <v>11000000</v>
      </c>
      <c r="L442" s="66">
        <f t="shared" si="105"/>
        <v>11000000</v>
      </c>
      <c r="M442" s="46">
        <f t="shared" si="106"/>
        <v>11000000</v>
      </c>
    </row>
    <row r="443" spans="1:13" s="2" customFormat="1" ht="26.25" x14ac:dyDescent="0.25">
      <c r="A443" s="20" t="s">
        <v>1161</v>
      </c>
      <c r="B443" s="20" t="s">
        <v>1162</v>
      </c>
      <c r="C443" s="22" t="s">
        <v>579</v>
      </c>
      <c r="D443" s="9"/>
      <c r="E443" s="9"/>
      <c r="F443" s="44">
        <f t="shared" si="109"/>
        <v>0</v>
      </c>
      <c r="G443" s="45"/>
      <c r="H443" s="9"/>
      <c r="I443" s="66">
        <f t="shared" si="104"/>
        <v>0</v>
      </c>
      <c r="J443" s="46"/>
      <c r="K443" s="45"/>
      <c r="L443" s="66">
        <f t="shared" si="105"/>
        <v>0</v>
      </c>
      <c r="M443" s="46">
        <f t="shared" si="106"/>
        <v>0</v>
      </c>
    </row>
    <row r="444" spans="1:13" s="2" customFormat="1" ht="13.5" x14ac:dyDescent="0.25">
      <c r="A444" s="20" t="s">
        <v>1163</v>
      </c>
      <c r="B444" s="20" t="s">
        <v>1164</v>
      </c>
      <c r="C444" s="22" t="s">
        <v>582</v>
      </c>
      <c r="D444" s="9"/>
      <c r="E444" s="9"/>
      <c r="F444" s="44">
        <f t="shared" si="109"/>
        <v>0</v>
      </c>
      <c r="G444" s="45"/>
      <c r="H444" s="9"/>
      <c r="I444" s="66">
        <f t="shared" si="104"/>
        <v>0</v>
      </c>
      <c r="J444" s="46"/>
      <c r="K444" s="45"/>
      <c r="L444" s="66">
        <f t="shared" si="105"/>
        <v>0</v>
      </c>
      <c r="M444" s="46">
        <f t="shared" si="106"/>
        <v>0</v>
      </c>
    </row>
    <row r="445" spans="1:13" s="2" customFormat="1" ht="13.5" x14ac:dyDescent="0.25">
      <c r="A445" s="20" t="s">
        <v>1165</v>
      </c>
      <c r="B445" s="20" t="s">
        <v>1166</v>
      </c>
      <c r="C445" s="22" t="s">
        <v>585</v>
      </c>
      <c r="D445" s="9"/>
      <c r="E445" s="9"/>
      <c r="F445" s="44">
        <f t="shared" si="109"/>
        <v>0</v>
      </c>
      <c r="G445" s="45"/>
      <c r="H445" s="9"/>
      <c r="I445" s="66">
        <f t="shared" si="104"/>
        <v>0</v>
      </c>
      <c r="J445" s="46"/>
      <c r="K445" s="45"/>
      <c r="L445" s="66">
        <f t="shared" si="105"/>
        <v>0</v>
      </c>
      <c r="M445" s="46">
        <f t="shared" si="106"/>
        <v>0</v>
      </c>
    </row>
    <row r="446" spans="1:13" s="2" customFormat="1" ht="13.5" x14ac:dyDescent="0.25">
      <c r="A446" s="16" t="s">
        <v>1167</v>
      </c>
      <c r="B446" s="16" t="s">
        <v>1168</v>
      </c>
      <c r="C446" s="17" t="s">
        <v>588</v>
      </c>
      <c r="D446" s="8">
        <f>SUM(D447:D473)</f>
        <v>0</v>
      </c>
      <c r="E446" s="8">
        <f>SUM(E447:E473)</f>
        <v>0</v>
      </c>
      <c r="F446" s="8">
        <f>+D446+E446</f>
        <v>0</v>
      </c>
      <c r="G446" s="60">
        <f>SUM(G447:G473)</f>
        <v>0</v>
      </c>
      <c r="H446" s="8">
        <f>SUM(H447:H473)</f>
        <v>0</v>
      </c>
      <c r="I446" s="65">
        <f>+F446+G446+H446</f>
        <v>0</v>
      </c>
      <c r="J446" s="43">
        <f>SUM(J447:J473)</f>
        <v>0</v>
      </c>
      <c r="K446" s="60">
        <f>SUM(K447:K473)</f>
        <v>43000000</v>
      </c>
      <c r="L446" s="74">
        <f>SUM(J446:K446)</f>
        <v>43000000</v>
      </c>
      <c r="M446" s="43">
        <f>SUM(M447:M473)</f>
        <v>43000000</v>
      </c>
    </row>
    <row r="447" spans="1:13" s="2" customFormat="1" ht="26.25" x14ac:dyDescent="0.25">
      <c r="A447" s="20" t="s">
        <v>1169</v>
      </c>
      <c r="B447" s="20" t="s">
        <v>1170</v>
      </c>
      <c r="C447" s="22" t="s">
        <v>591</v>
      </c>
      <c r="D447" s="9"/>
      <c r="E447" s="9"/>
      <c r="F447" s="44">
        <f>SUM(D447:E447)</f>
        <v>0</v>
      </c>
      <c r="G447" s="45"/>
      <c r="H447" s="9"/>
      <c r="I447" s="66">
        <f t="shared" ref="I447:I473" si="110">SUM(F447:H447)</f>
        <v>0</v>
      </c>
      <c r="J447" s="46"/>
      <c r="K447" s="45">
        <v>5000000</v>
      </c>
      <c r="L447" s="66">
        <f t="shared" ref="L447:L473" si="111">SUM(J447:K447)</f>
        <v>5000000</v>
      </c>
      <c r="M447" s="46">
        <f t="shared" ref="M447:M473" si="112">+L447+I447</f>
        <v>5000000</v>
      </c>
    </row>
    <row r="448" spans="1:13" s="2" customFormat="1" ht="26.25" x14ac:dyDescent="0.25">
      <c r="A448" s="20" t="s">
        <v>1171</v>
      </c>
      <c r="B448" s="20" t="s">
        <v>1172</v>
      </c>
      <c r="C448" s="22" t="s">
        <v>227</v>
      </c>
      <c r="D448" s="9"/>
      <c r="E448" s="9"/>
      <c r="F448" s="44">
        <f t="shared" ref="F448:F473" si="113">SUM(D448:E448)</f>
        <v>0</v>
      </c>
      <c r="G448" s="45"/>
      <c r="H448" s="9"/>
      <c r="I448" s="66">
        <f t="shared" si="110"/>
        <v>0</v>
      </c>
      <c r="J448" s="46"/>
      <c r="K448" s="45"/>
      <c r="L448" s="66">
        <f t="shared" si="111"/>
        <v>0</v>
      </c>
      <c r="M448" s="46">
        <f t="shared" si="112"/>
        <v>0</v>
      </c>
    </row>
    <row r="449" spans="1:13" s="2" customFormat="1" ht="26.25" x14ac:dyDescent="0.25">
      <c r="A449" s="20" t="s">
        <v>1173</v>
      </c>
      <c r="B449" s="20" t="s">
        <v>1174</v>
      </c>
      <c r="C449" s="22" t="s">
        <v>230</v>
      </c>
      <c r="D449" s="9"/>
      <c r="E449" s="9"/>
      <c r="F449" s="44">
        <f t="shared" si="113"/>
        <v>0</v>
      </c>
      <c r="G449" s="45"/>
      <c r="H449" s="9"/>
      <c r="I449" s="66">
        <f t="shared" si="110"/>
        <v>0</v>
      </c>
      <c r="J449" s="46"/>
      <c r="K449" s="45"/>
      <c r="L449" s="66">
        <f t="shared" si="111"/>
        <v>0</v>
      </c>
      <c r="M449" s="46">
        <f t="shared" si="112"/>
        <v>0</v>
      </c>
    </row>
    <row r="450" spans="1:13" s="2" customFormat="1" ht="39" x14ac:dyDescent="0.25">
      <c r="A450" s="20" t="s">
        <v>1175</v>
      </c>
      <c r="B450" s="20" t="s">
        <v>1176</v>
      </c>
      <c r="C450" s="22" t="s">
        <v>1177</v>
      </c>
      <c r="D450" s="9"/>
      <c r="E450" s="9"/>
      <c r="F450" s="44">
        <f t="shared" si="113"/>
        <v>0</v>
      </c>
      <c r="G450" s="45"/>
      <c r="H450" s="9"/>
      <c r="I450" s="66">
        <f t="shared" si="110"/>
        <v>0</v>
      </c>
      <c r="J450" s="46"/>
      <c r="K450" s="45"/>
      <c r="L450" s="66">
        <f t="shared" si="111"/>
        <v>0</v>
      </c>
      <c r="M450" s="46">
        <f t="shared" si="112"/>
        <v>0</v>
      </c>
    </row>
    <row r="451" spans="1:13" s="2" customFormat="1" ht="39" x14ac:dyDescent="0.25">
      <c r="A451" s="20" t="s">
        <v>1178</v>
      </c>
      <c r="B451" s="20" t="s">
        <v>1179</v>
      </c>
      <c r="C451" s="22" t="s">
        <v>233</v>
      </c>
      <c r="D451" s="9"/>
      <c r="E451" s="9"/>
      <c r="F451" s="44">
        <f t="shared" si="113"/>
        <v>0</v>
      </c>
      <c r="G451" s="45"/>
      <c r="H451" s="9"/>
      <c r="I451" s="66">
        <f t="shared" si="110"/>
        <v>0</v>
      </c>
      <c r="J451" s="46"/>
      <c r="K451" s="45"/>
      <c r="L451" s="66">
        <f t="shared" si="111"/>
        <v>0</v>
      </c>
      <c r="M451" s="46">
        <f t="shared" si="112"/>
        <v>0</v>
      </c>
    </row>
    <row r="452" spans="1:13" s="2" customFormat="1" ht="26.25" x14ac:dyDescent="0.25">
      <c r="A452" s="20" t="s">
        <v>1180</v>
      </c>
      <c r="B452" s="20" t="s">
        <v>1181</v>
      </c>
      <c r="C452" s="22" t="s">
        <v>236</v>
      </c>
      <c r="D452" s="9"/>
      <c r="E452" s="9"/>
      <c r="F452" s="44">
        <f t="shared" si="113"/>
        <v>0</v>
      </c>
      <c r="G452" s="45"/>
      <c r="H452" s="9"/>
      <c r="I452" s="66">
        <f t="shared" si="110"/>
        <v>0</v>
      </c>
      <c r="J452" s="46"/>
      <c r="K452" s="45"/>
      <c r="L452" s="66">
        <f t="shared" si="111"/>
        <v>0</v>
      </c>
      <c r="M452" s="46">
        <f t="shared" si="112"/>
        <v>0</v>
      </c>
    </row>
    <row r="453" spans="1:13" s="2" customFormat="1" ht="26.25" x14ac:dyDescent="0.25">
      <c r="A453" s="20" t="s">
        <v>1182</v>
      </c>
      <c r="B453" s="20" t="s">
        <v>1183</v>
      </c>
      <c r="C453" s="22" t="s">
        <v>239</v>
      </c>
      <c r="D453" s="9"/>
      <c r="E453" s="9"/>
      <c r="F453" s="44">
        <f t="shared" si="113"/>
        <v>0</v>
      </c>
      <c r="G453" s="45"/>
      <c r="H453" s="9"/>
      <c r="I453" s="66">
        <f t="shared" si="110"/>
        <v>0</v>
      </c>
      <c r="J453" s="46"/>
      <c r="K453" s="51">
        <v>38000000</v>
      </c>
      <c r="L453" s="66">
        <f t="shared" si="111"/>
        <v>38000000</v>
      </c>
      <c r="M453" s="46">
        <f t="shared" si="112"/>
        <v>38000000</v>
      </c>
    </row>
    <row r="454" spans="1:13" s="2" customFormat="1" ht="26.25" x14ac:dyDescent="0.25">
      <c r="A454" s="20" t="s">
        <v>1184</v>
      </c>
      <c r="B454" s="20" t="s">
        <v>1185</v>
      </c>
      <c r="C454" s="22" t="s">
        <v>242</v>
      </c>
      <c r="D454" s="9"/>
      <c r="E454" s="9"/>
      <c r="F454" s="44">
        <f t="shared" si="113"/>
        <v>0</v>
      </c>
      <c r="G454" s="45"/>
      <c r="H454" s="9"/>
      <c r="I454" s="66">
        <f t="shared" si="110"/>
        <v>0</v>
      </c>
      <c r="J454" s="46"/>
      <c r="K454" s="45"/>
      <c r="L454" s="66">
        <f t="shared" si="111"/>
        <v>0</v>
      </c>
      <c r="M454" s="46">
        <f t="shared" si="112"/>
        <v>0</v>
      </c>
    </row>
    <row r="455" spans="1:13" s="2" customFormat="1" ht="26.25" x14ac:dyDescent="0.25">
      <c r="A455" s="20" t="s">
        <v>1186</v>
      </c>
      <c r="B455" s="20" t="s">
        <v>1187</v>
      </c>
      <c r="C455" s="22" t="s">
        <v>245</v>
      </c>
      <c r="D455" s="9"/>
      <c r="E455" s="9"/>
      <c r="F455" s="44">
        <f t="shared" si="113"/>
        <v>0</v>
      </c>
      <c r="G455" s="45"/>
      <c r="H455" s="9"/>
      <c r="I455" s="66">
        <f t="shared" si="110"/>
        <v>0</v>
      </c>
      <c r="J455" s="46"/>
      <c r="K455" s="45"/>
      <c r="L455" s="66">
        <f t="shared" si="111"/>
        <v>0</v>
      </c>
      <c r="M455" s="46">
        <f t="shared" si="112"/>
        <v>0</v>
      </c>
    </row>
    <row r="456" spans="1:13" s="2" customFormat="1" ht="26.25" x14ac:dyDescent="0.25">
      <c r="A456" s="20" t="s">
        <v>1188</v>
      </c>
      <c r="B456" s="20" t="s">
        <v>1189</v>
      </c>
      <c r="C456" s="22" t="s">
        <v>248</v>
      </c>
      <c r="D456" s="9"/>
      <c r="E456" s="9"/>
      <c r="F456" s="44">
        <f t="shared" si="113"/>
        <v>0</v>
      </c>
      <c r="G456" s="45"/>
      <c r="H456" s="9"/>
      <c r="I456" s="66">
        <f t="shared" si="110"/>
        <v>0</v>
      </c>
      <c r="J456" s="46"/>
      <c r="K456" s="45"/>
      <c r="L456" s="66">
        <f t="shared" si="111"/>
        <v>0</v>
      </c>
      <c r="M456" s="46">
        <f t="shared" si="112"/>
        <v>0</v>
      </c>
    </row>
    <row r="457" spans="1:13" s="2" customFormat="1" ht="39" x14ac:dyDescent="0.25">
      <c r="A457" s="20" t="s">
        <v>1190</v>
      </c>
      <c r="B457" s="20" t="s">
        <v>1191</v>
      </c>
      <c r="C457" s="22" t="s">
        <v>251</v>
      </c>
      <c r="D457" s="9"/>
      <c r="E457" s="9"/>
      <c r="F457" s="44">
        <f t="shared" si="113"/>
        <v>0</v>
      </c>
      <c r="G457" s="45"/>
      <c r="H457" s="9"/>
      <c r="I457" s="66">
        <f t="shared" si="110"/>
        <v>0</v>
      </c>
      <c r="J457" s="46"/>
      <c r="K457" s="45"/>
      <c r="L457" s="66">
        <f t="shared" si="111"/>
        <v>0</v>
      </c>
      <c r="M457" s="46">
        <f t="shared" si="112"/>
        <v>0</v>
      </c>
    </row>
    <row r="458" spans="1:13" s="2" customFormat="1" ht="26.25" x14ac:dyDescent="0.25">
      <c r="A458" s="20" t="s">
        <v>1192</v>
      </c>
      <c r="B458" s="20" t="s">
        <v>1193</v>
      </c>
      <c r="C458" s="22" t="s">
        <v>254</v>
      </c>
      <c r="D458" s="9"/>
      <c r="E458" s="9"/>
      <c r="F458" s="44">
        <f t="shared" si="113"/>
        <v>0</v>
      </c>
      <c r="G458" s="45"/>
      <c r="H458" s="9"/>
      <c r="I458" s="66">
        <f t="shared" si="110"/>
        <v>0</v>
      </c>
      <c r="J458" s="46"/>
      <c r="K458" s="45"/>
      <c r="L458" s="66">
        <f t="shared" si="111"/>
        <v>0</v>
      </c>
      <c r="M458" s="46">
        <f t="shared" si="112"/>
        <v>0</v>
      </c>
    </row>
    <row r="459" spans="1:13" s="2" customFormat="1" ht="26.25" x14ac:dyDescent="0.25">
      <c r="A459" s="20" t="s">
        <v>1194</v>
      </c>
      <c r="B459" s="20" t="s">
        <v>1195</v>
      </c>
      <c r="C459" s="22" t="s">
        <v>257</v>
      </c>
      <c r="D459" s="9"/>
      <c r="E459" s="9"/>
      <c r="F459" s="44">
        <f t="shared" si="113"/>
        <v>0</v>
      </c>
      <c r="G459" s="45"/>
      <c r="H459" s="9"/>
      <c r="I459" s="66">
        <f t="shared" si="110"/>
        <v>0</v>
      </c>
      <c r="J459" s="46"/>
      <c r="K459" s="45"/>
      <c r="L459" s="66">
        <f t="shared" si="111"/>
        <v>0</v>
      </c>
      <c r="M459" s="46">
        <f t="shared" si="112"/>
        <v>0</v>
      </c>
    </row>
    <row r="460" spans="1:13" s="2" customFormat="1" ht="39" x14ac:dyDescent="0.25">
      <c r="A460" s="20" t="s">
        <v>1196</v>
      </c>
      <c r="B460" s="20" t="s">
        <v>1197</v>
      </c>
      <c r="C460" s="22" t="s">
        <v>260</v>
      </c>
      <c r="D460" s="9"/>
      <c r="E460" s="9"/>
      <c r="F460" s="44">
        <f t="shared" si="113"/>
        <v>0</v>
      </c>
      <c r="G460" s="45"/>
      <c r="H460" s="9"/>
      <c r="I460" s="66">
        <f t="shared" si="110"/>
        <v>0</v>
      </c>
      <c r="J460" s="46"/>
      <c r="K460" s="45"/>
      <c r="L460" s="66">
        <f t="shared" si="111"/>
        <v>0</v>
      </c>
      <c r="M460" s="46">
        <f t="shared" si="112"/>
        <v>0</v>
      </c>
    </row>
    <row r="461" spans="1:13" s="2" customFormat="1" ht="13.5" x14ac:dyDescent="0.25">
      <c r="A461" s="20" t="s">
        <v>1198</v>
      </c>
      <c r="B461" s="20" t="s">
        <v>1199</v>
      </c>
      <c r="C461" s="22" t="s">
        <v>263</v>
      </c>
      <c r="D461" s="9"/>
      <c r="E461" s="9"/>
      <c r="F461" s="44">
        <f t="shared" si="113"/>
        <v>0</v>
      </c>
      <c r="G461" s="45"/>
      <c r="H461" s="9"/>
      <c r="I461" s="66">
        <f t="shared" si="110"/>
        <v>0</v>
      </c>
      <c r="J461" s="46"/>
      <c r="K461" s="45"/>
      <c r="L461" s="66">
        <f t="shared" si="111"/>
        <v>0</v>
      </c>
      <c r="M461" s="46">
        <f t="shared" si="112"/>
        <v>0</v>
      </c>
    </row>
    <row r="462" spans="1:13" s="2" customFormat="1" ht="39" x14ac:dyDescent="0.25">
      <c r="A462" s="20" t="s">
        <v>1200</v>
      </c>
      <c r="B462" s="20" t="s">
        <v>1201</v>
      </c>
      <c r="C462" s="22" t="s">
        <v>266</v>
      </c>
      <c r="D462" s="9"/>
      <c r="E462" s="9"/>
      <c r="F462" s="44">
        <f t="shared" si="113"/>
        <v>0</v>
      </c>
      <c r="G462" s="45"/>
      <c r="H462" s="9"/>
      <c r="I462" s="66">
        <f t="shared" si="110"/>
        <v>0</v>
      </c>
      <c r="J462" s="46"/>
      <c r="K462" s="45"/>
      <c r="L462" s="66">
        <f t="shared" si="111"/>
        <v>0</v>
      </c>
      <c r="M462" s="46">
        <f t="shared" si="112"/>
        <v>0</v>
      </c>
    </row>
    <row r="463" spans="1:13" s="2" customFormat="1" ht="39" x14ac:dyDescent="0.25">
      <c r="A463" s="20" t="s">
        <v>1202</v>
      </c>
      <c r="B463" s="20" t="s">
        <v>1203</v>
      </c>
      <c r="C463" s="22" t="s">
        <v>269</v>
      </c>
      <c r="D463" s="9"/>
      <c r="E463" s="9"/>
      <c r="F463" s="44">
        <f t="shared" si="113"/>
        <v>0</v>
      </c>
      <c r="G463" s="45"/>
      <c r="H463" s="9"/>
      <c r="I463" s="66">
        <f t="shared" si="110"/>
        <v>0</v>
      </c>
      <c r="J463" s="46"/>
      <c r="K463" s="45"/>
      <c r="L463" s="66">
        <f t="shared" si="111"/>
        <v>0</v>
      </c>
      <c r="M463" s="46">
        <f t="shared" si="112"/>
        <v>0</v>
      </c>
    </row>
    <row r="464" spans="1:13" s="2" customFormat="1" ht="64.5" x14ac:dyDescent="0.25">
      <c r="A464" s="20" t="s">
        <v>1204</v>
      </c>
      <c r="B464" s="20" t="s">
        <v>1205</v>
      </c>
      <c r="C464" s="22" t="s">
        <v>272</v>
      </c>
      <c r="D464" s="9"/>
      <c r="E464" s="9"/>
      <c r="F464" s="44">
        <f t="shared" si="113"/>
        <v>0</v>
      </c>
      <c r="G464" s="45"/>
      <c r="H464" s="9"/>
      <c r="I464" s="66">
        <f t="shared" si="110"/>
        <v>0</v>
      </c>
      <c r="J464" s="46"/>
      <c r="K464" s="45"/>
      <c r="L464" s="66">
        <f t="shared" si="111"/>
        <v>0</v>
      </c>
      <c r="M464" s="46">
        <f t="shared" si="112"/>
        <v>0</v>
      </c>
    </row>
    <row r="465" spans="1:13" s="2" customFormat="1" ht="26.25" x14ac:dyDescent="0.25">
      <c r="A465" s="20" t="s">
        <v>1206</v>
      </c>
      <c r="B465" s="20" t="s">
        <v>1207</v>
      </c>
      <c r="C465" s="22" t="s">
        <v>275</v>
      </c>
      <c r="D465" s="9"/>
      <c r="E465" s="9"/>
      <c r="F465" s="44">
        <f t="shared" si="113"/>
        <v>0</v>
      </c>
      <c r="G465" s="45"/>
      <c r="H465" s="9"/>
      <c r="I465" s="66">
        <f t="shared" si="110"/>
        <v>0</v>
      </c>
      <c r="J465" s="46"/>
      <c r="K465" s="45"/>
      <c r="L465" s="66">
        <f t="shared" si="111"/>
        <v>0</v>
      </c>
      <c r="M465" s="46">
        <f t="shared" si="112"/>
        <v>0</v>
      </c>
    </row>
    <row r="466" spans="1:13" s="2" customFormat="1" ht="39" x14ac:dyDescent="0.25">
      <c r="A466" s="20" t="s">
        <v>1208</v>
      </c>
      <c r="B466" s="20" t="s">
        <v>1209</v>
      </c>
      <c r="C466" s="22" t="s">
        <v>278</v>
      </c>
      <c r="D466" s="9"/>
      <c r="E466" s="9"/>
      <c r="F466" s="44">
        <f t="shared" si="113"/>
        <v>0</v>
      </c>
      <c r="G466" s="45"/>
      <c r="H466" s="9"/>
      <c r="I466" s="66">
        <f t="shared" si="110"/>
        <v>0</v>
      </c>
      <c r="J466" s="46"/>
      <c r="K466" s="45"/>
      <c r="L466" s="66">
        <f t="shared" si="111"/>
        <v>0</v>
      </c>
      <c r="M466" s="46">
        <f t="shared" si="112"/>
        <v>0</v>
      </c>
    </row>
    <row r="467" spans="1:13" s="2" customFormat="1" ht="26.25" x14ac:dyDescent="0.25">
      <c r="A467" s="20" t="s">
        <v>1210</v>
      </c>
      <c r="B467" s="20" t="s">
        <v>1211</v>
      </c>
      <c r="C467" s="22" t="s">
        <v>281</v>
      </c>
      <c r="D467" s="9"/>
      <c r="E467" s="9"/>
      <c r="F467" s="44">
        <f t="shared" si="113"/>
        <v>0</v>
      </c>
      <c r="G467" s="45"/>
      <c r="H467" s="9"/>
      <c r="I467" s="66">
        <f t="shared" si="110"/>
        <v>0</v>
      </c>
      <c r="J467" s="46"/>
      <c r="K467" s="45"/>
      <c r="L467" s="66">
        <f t="shared" si="111"/>
        <v>0</v>
      </c>
      <c r="M467" s="46">
        <f t="shared" si="112"/>
        <v>0</v>
      </c>
    </row>
    <row r="468" spans="1:13" s="2" customFormat="1" ht="13.5" x14ac:dyDescent="0.25">
      <c r="A468" s="20" t="s">
        <v>1212</v>
      </c>
      <c r="B468" s="20" t="s">
        <v>1213</v>
      </c>
      <c r="C468" s="22" t="s">
        <v>636</v>
      </c>
      <c r="D468" s="9"/>
      <c r="E468" s="9"/>
      <c r="F468" s="44">
        <f t="shared" si="113"/>
        <v>0</v>
      </c>
      <c r="G468" s="45"/>
      <c r="H468" s="9"/>
      <c r="I468" s="66">
        <f t="shared" si="110"/>
        <v>0</v>
      </c>
      <c r="J468" s="46"/>
      <c r="K468" s="45"/>
      <c r="L468" s="66">
        <f t="shared" si="111"/>
        <v>0</v>
      </c>
      <c r="M468" s="46">
        <f t="shared" si="112"/>
        <v>0</v>
      </c>
    </row>
    <row r="469" spans="1:13" s="2" customFormat="1" ht="26.25" x14ac:dyDescent="0.25">
      <c r="A469" s="20" t="s">
        <v>1214</v>
      </c>
      <c r="B469" s="20" t="s">
        <v>1215</v>
      </c>
      <c r="C469" s="22" t="s">
        <v>284</v>
      </c>
      <c r="D469" s="9"/>
      <c r="E469" s="9"/>
      <c r="F469" s="44">
        <f t="shared" si="113"/>
        <v>0</v>
      </c>
      <c r="G469" s="45"/>
      <c r="H469" s="9"/>
      <c r="I469" s="66">
        <f t="shared" si="110"/>
        <v>0</v>
      </c>
      <c r="J469" s="46"/>
      <c r="K469" s="45"/>
      <c r="L469" s="66">
        <f t="shared" si="111"/>
        <v>0</v>
      </c>
      <c r="M469" s="46">
        <f t="shared" si="112"/>
        <v>0</v>
      </c>
    </row>
    <row r="470" spans="1:13" s="2" customFormat="1" ht="26.25" x14ac:dyDescent="0.25">
      <c r="A470" s="20" t="s">
        <v>1216</v>
      </c>
      <c r="B470" s="20" t="s">
        <v>1217</v>
      </c>
      <c r="C470" s="22" t="s">
        <v>293</v>
      </c>
      <c r="D470" s="9"/>
      <c r="E470" s="9"/>
      <c r="F470" s="44">
        <f t="shared" si="113"/>
        <v>0</v>
      </c>
      <c r="G470" s="45"/>
      <c r="H470" s="9"/>
      <c r="I470" s="66">
        <f t="shared" si="110"/>
        <v>0</v>
      </c>
      <c r="J470" s="46"/>
      <c r="K470" s="45"/>
      <c r="L470" s="66">
        <f t="shared" si="111"/>
        <v>0</v>
      </c>
      <c r="M470" s="46">
        <f t="shared" si="112"/>
        <v>0</v>
      </c>
    </row>
    <row r="471" spans="1:13" s="2" customFormat="1" ht="13.5" x14ac:dyDescent="0.25">
      <c r="A471" s="20" t="s">
        <v>1218</v>
      </c>
      <c r="B471" s="20" t="s">
        <v>1219</v>
      </c>
      <c r="C471" s="22" t="s">
        <v>296</v>
      </c>
      <c r="D471" s="9"/>
      <c r="E471" s="9"/>
      <c r="F471" s="44">
        <f t="shared" si="113"/>
        <v>0</v>
      </c>
      <c r="G471" s="45"/>
      <c r="H471" s="9"/>
      <c r="I471" s="66">
        <f t="shared" si="110"/>
        <v>0</v>
      </c>
      <c r="J471" s="46"/>
      <c r="K471" s="45"/>
      <c r="L471" s="66">
        <f t="shared" si="111"/>
        <v>0</v>
      </c>
      <c r="M471" s="46">
        <f t="shared" si="112"/>
        <v>0</v>
      </c>
    </row>
    <row r="472" spans="1:13" s="2" customFormat="1" ht="39" x14ac:dyDescent="0.25">
      <c r="A472" s="20" t="s">
        <v>1220</v>
      </c>
      <c r="B472" s="20" t="s">
        <v>1221</v>
      </c>
      <c r="C472" s="22" t="s">
        <v>299</v>
      </c>
      <c r="D472" s="9"/>
      <c r="E472" s="9"/>
      <c r="F472" s="44">
        <f t="shared" si="113"/>
        <v>0</v>
      </c>
      <c r="G472" s="45"/>
      <c r="H472" s="9"/>
      <c r="I472" s="66">
        <f t="shared" si="110"/>
        <v>0</v>
      </c>
      <c r="J472" s="46"/>
      <c r="K472" s="45"/>
      <c r="L472" s="66">
        <f t="shared" si="111"/>
        <v>0</v>
      </c>
      <c r="M472" s="46">
        <f t="shared" si="112"/>
        <v>0</v>
      </c>
    </row>
    <row r="473" spans="1:13" s="2" customFormat="1" ht="26.25" x14ac:dyDescent="0.25">
      <c r="A473" s="20" t="s">
        <v>1222</v>
      </c>
      <c r="B473" s="20" t="s">
        <v>1223</v>
      </c>
      <c r="C473" s="22" t="s">
        <v>302</v>
      </c>
      <c r="D473" s="9"/>
      <c r="E473" s="9"/>
      <c r="F473" s="44">
        <f t="shared" si="113"/>
        <v>0</v>
      </c>
      <c r="G473" s="45"/>
      <c r="H473" s="9"/>
      <c r="I473" s="66">
        <f t="shared" si="110"/>
        <v>0</v>
      </c>
      <c r="J473" s="46"/>
      <c r="K473" s="45"/>
      <c r="L473" s="66">
        <f t="shared" si="111"/>
        <v>0</v>
      </c>
      <c r="M473" s="46">
        <f t="shared" si="112"/>
        <v>0</v>
      </c>
    </row>
    <row r="474" spans="1:13" s="2" customFormat="1" ht="13.5" x14ac:dyDescent="0.25">
      <c r="A474" s="16" t="s">
        <v>1224</v>
      </c>
      <c r="B474" s="16" t="s">
        <v>1225</v>
      </c>
      <c r="C474" s="17" t="s">
        <v>650</v>
      </c>
      <c r="D474" s="8">
        <f>SUM(D475:D481)</f>
        <v>0</v>
      </c>
      <c r="E474" s="8">
        <f>SUM(E475:E481)</f>
        <v>0</v>
      </c>
      <c r="F474" s="8">
        <f>+D474+E474</f>
        <v>0</v>
      </c>
      <c r="G474" s="60">
        <f>SUM(G475:G481)</f>
        <v>0</v>
      </c>
      <c r="H474" s="8">
        <f>SUM(H475:H481)</f>
        <v>0</v>
      </c>
      <c r="I474" s="65">
        <f>SUM(I475:I481)</f>
        <v>0</v>
      </c>
      <c r="J474" s="43">
        <f>SUM(J475:J481)</f>
        <v>0</v>
      </c>
      <c r="K474" s="60">
        <f>SUM(K475:K481)</f>
        <v>0</v>
      </c>
      <c r="L474" s="74">
        <f>SUM(J474:K474)</f>
        <v>0</v>
      </c>
      <c r="M474" s="42">
        <f>SUM(M475:M481)</f>
        <v>0</v>
      </c>
    </row>
    <row r="475" spans="1:13" s="2" customFormat="1" ht="26.25" x14ac:dyDescent="0.25">
      <c r="A475" s="20" t="s">
        <v>1226</v>
      </c>
      <c r="B475" s="20" t="s">
        <v>1227</v>
      </c>
      <c r="C475" s="22" t="s">
        <v>653</v>
      </c>
      <c r="D475" s="9"/>
      <c r="E475" s="9"/>
      <c r="F475" s="44">
        <f>SUM(D475:E475)</f>
        <v>0</v>
      </c>
      <c r="G475" s="45"/>
      <c r="H475" s="9"/>
      <c r="I475" s="66">
        <f t="shared" ref="I475:I481" si="114">SUM(F475:H475)</f>
        <v>0</v>
      </c>
      <c r="J475" s="46"/>
      <c r="K475" s="45"/>
      <c r="L475" s="66">
        <f t="shared" ref="L475:L481" si="115">SUM(J475:K475)</f>
        <v>0</v>
      </c>
      <c r="M475" s="46">
        <f t="shared" ref="M475:M481" si="116">+L475+I475</f>
        <v>0</v>
      </c>
    </row>
    <row r="476" spans="1:13" s="2" customFormat="1" ht="26.25" x14ac:dyDescent="0.25">
      <c r="A476" s="20" t="s">
        <v>1228</v>
      </c>
      <c r="B476" s="20" t="s">
        <v>1229</v>
      </c>
      <c r="C476" s="22" t="s">
        <v>656</v>
      </c>
      <c r="D476" s="9"/>
      <c r="E476" s="9"/>
      <c r="F476" s="44">
        <f t="shared" ref="F476:F481" si="117">SUM(D476:E476)</f>
        <v>0</v>
      </c>
      <c r="G476" s="45"/>
      <c r="H476" s="9"/>
      <c r="I476" s="66">
        <f t="shared" si="114"/>
        <v>0</v>
      </c>
      <c r="J476" s="46"/>
      <c r="K476" s="45"/>
      <c r="L476" s="66">
        <f t="shared" si="115"/>
        <v>0</v>
      </c>
      <c r="M476" s="46">
        <f t="shared" si="116"/>
        <v>0</v>
      </c>
    </row>
    <row r="477" spans="1:13" s="2" customFormat="1" ht="13.5" x14ac:dyDescent="0.25">
      <c r="A477" s="20" t="s">
        <v>1230</v>
      </c>
      <c r="B477" s="20" t="s">
        <v>1231</v>
      </c>
      <c r="C477" s="22" t="s">
        <v>659</v>
      </c>
      <c r="D477" s="9"/>
      <c r="E477" s="9"/>
      <c r="F477" s="44">
        <f t="shared" si="117"/>
        <v>0</v>
      </c>
      <c r="G477" s="45"/>
      <c r="H477" s="9"/>
      <c r="I477" s="66">
        <f t="shared" si="114"/>
        <v>0</v>
      </c>
      <c r="J477" s="46"/>
      <c r="K477" s="45"/>
      <c r="L477" s="66">
        <f t="shared" si="115"/>
        <v>0</v>
      </c>
      <c r="M477" s="46">
        <f t="shared" si="116"/>
        <v>0</v>
      </c>
    </row>
    <row r="478" spans="1:13" s="2" customFormat="1" ht="26.25" x14ac:dyDescent="0.25">
      <c r="A478" s="20" t="s">
        <v>1232</v>
      </c>
      <c r="B478" s="20" t="s">
        <v>1233</v>
      </c>
      <c r="C478" s="22" t="s">
        <v>662</v>
      </c>
      <c r="D478" s="9"/>
      <c r="E478" s="9"/>
      <c r="F478" s="44">
        <f t="shared" si="117"/>
        <v>0</v>
      </c>
      <c r="G478" s="45"/>
      <c r="H478" s="9"/>
      <c r="I478" s="66">
        <f t="shared" si="114"/>
        <v>0</v>
      </c>
      <c r="J478" s="46"/>
      <c r="K478" s="45"/>
      <c r="L478" s="66">
        <f t="shared" si="115"/>
        <v>0</v>
      </c>
      <c r="M478" s="46">
        <f t="shared" si="116"/>
        <v>0</v>
      </c>
    </row>
    <row r="479" spans="1:13" s="2" customFormat="1" ht="13.5" x14ac:dyDescent="0.25">
      <c r="A479" s="20" t="s">
        <v>1234</v>
      </c>
      <c r="B479" s="20" t="s">
        <v>1235</v>
      </c>
      <c r="C479" s="22" t="s">
        <v>665</v>
      </c>
      <c r="D479" s="9"/>
      <c r="E479" s="9"/>
      <c r="F479" s="44">
        <f t="shared" si="117"/>
        <v>0</v>
      </c>
      <c r="G479" s="45"/>
      <c r="H479" s="9"/>
      <c r="I479" s="66">
        <f t="shared" si="114"/>
        <v>0</v>
      </c>
      <c r="J479" s="46"/>
      <c r="K479" s="45"/>
      <c r="L479" s="66">
        <f t="shared" si="115"/>
        <v>0</v>
      </c>
      <c r="M479" s="46">
        <f t="shared" si="116"/>
        <v>0</v>
      </c>
    </row>
    <row r="480" spans="1:13" s="2" customFormat="1" ht="13.5" x14ac:dyDescent="0.25">
      <c r="A480" s="20" t="s">
        <v>1236</v>
      </c>
      <c r="B480" s="20" t="s">
        <v>1237</v>
      </c>
      <c r="C480" s="22" t="s">
        <v>668</v>
      </c>
      <c r="D480" s="9"/>
      <c r="E480" s="9"/>
      <c r="F480" s="44">
        <f t="shared" si="117"/>
        <v>0</v>
      </c>
      <c r="G480" s="45"/>
      <c r="H480" s="9"/>
      <c r="I480" s="66">
        <f t="shared" si="114"/>
        <v>0</v>
      </c>
      <c r="J480" s="46"/>
      <c r="K480" s="45"/>
      <c r="L480" s="66">
        <f t="shared" si="115"/>
        <v>0</v>
      </c>
      <c r="M480" s="46">
        <f t="shared" si="116"/>
        <v>0</v>
      </c>
    </row>
    <row r="481" spans="1:13" s="2" customFormat="1" ht="26.25" x14ac:dyDescent="0.25">
      <c r="A481" s="20" t="s">
        <v>1238</v>
      </c>
      <c r="B481" s="20" t="s">
        <v>1239</v>
      </c>
      <c r="C481" s="22" t="s">
        <v>671</v>
      </c>
      <c r="D481" s="9"/>
      <c r="E481" s="9"/>
      <c r="F481" s="44">
        <f t="shared" si="117"/>
        <v>0</v>
      </c>
      <c r="G481" s="45"/>
      <c r="H481" s="9"/>
      <c r="I481" s="66">
        <f t="shared" si="114"/>
        <v>0</v>
      </c>
      <c r="J481" s="46"/>
      <c r="K481" s="45"/>
      <c r="L481" s="66">
        <f t="shared" si="115"/>
        <v>0</v>
      </c>
      <c r="M481" s="46">
        <f t="shared" si="116"/>
        <v>0</v>
      </c>
    </row>
    <row r="482" spans="1:13" s="2" customFormat="1" ht="67.5" x14ac:dyDescent="0.25">
      <c r="A482" s="16" t="s">
        <v>1240</v>
      </c>
      <c r="B482" s="16" t="s">
        <v>1241</v>
      </c>
      <c r="C482" s="17" t="s">
        <v>1242</v>
      </c>
      <c r="D482" s="8">
        <f>SUM(D483:D498)</f>
        <v>0</v>
      </c>
      <c r="E482" s="8">
        <f>SUM(E483:E498)</f>
        <v>0</v>
      </c>
      <c r="F482" s="8">
        <f>+D482+E482</f>
        <v>0</v>
      </c>
      <c r="G482" s="60">
        <f>SUM(G483:G498)</f>
        <v>0</v>
      </c>
      <c r="H482" s="8">
        <f>SUM(H483:H498)</f>
        <v>0</v>
      </c>
      <c r="I482" s="65">
        <f>SUM(I483:I498)</f>
        <v>0</v>
      </c>
      <c r="J482" s="43">
        <f>SUM(J483:J498)</f>
        <v>0</v>
      </c>
      <c r="K482" s="60">
        <f>SUM(K483:K498)</f>
        <v>87000000</v>
      </c>
      <c r="L482" s="74">
        <f>SUM(J482:K482)</f>
        <v>87000000</v>
      </c>
      <c r="M482" s="43">
        <f>SUM(M483:M498)</f>
        <v>87000000</v>
      </c>
    </row>
    <row r="483" spans="1:13" s="2" customFormat="1" ht="26.25" x14ac:dyDescent="0.25">
      <c r="A483" s="20" t="s">
        <v>6834</v>
      </c>
      <c r="B483" s="20" t="s">
        <v>6832</v>
      </c>
      <c r="C483" s="22" t="s">
        <v>6833</v>
      </c>
      <c r="D483" s="97"/>
      <c r="E483" s="9"/>
      <c r="F483" s="44">
        <f t="shared" ref="F483:F498" si="118">SUM(D483:E483)</f>
        <v>0</v>
      </c>
      <c r="G483" s="45"/>
      <c r="H483" s="9"/>
      <c r="I483" s="66">
        <f>SUM(F483:H483)</f>
        <v>0</v>
      </c>
      <c r="J483" s="46"/>
      <c r="K483" s="51">
        <v>13000000</v>
      </c>
      <c r="L483" s="66">
        <f t="shared" ref="L483:L498" si="119">SUM(J483:K483)</f>
        <v>13000000</v>
      </c>
      <c r="M483" s="46">
        <f t="shared" ref="M483:M498" si="120">+L483+I483</f>
        <v>13000000</v>
      </c>
    </row>
    <row r="484" spans="1:13" s="2" customFormat="1" ht="26.25" x14ac:dyDescent="0.25">
      <c r="A484" s="20" t="s">
        <v>1243</v>
      </c>
      <c r="B484" s="20" t="s">
        <v>1244</v>
      </c>
      <c r="C484" s="22" t="s">
        <v>677</v>
      </c>
      <c r="D484" s="9"/>
      <c r="E484" s="9"/>
      <c r="F484" s="44">
        <f t="shared" si="118"/>
        <v>0</v>
      </c>
      <c r="G484" s="45"/>
      <c r="H484" s="9"/>
      <c r="I484" s="66">
        <f>SUM(F484:H484)</f>
        <v>0</v>
      </c>
      <c r="J484" s="46"/>
      <c r="K484" s="45"/>
      <c r="L484" s="66">
        <f t="shared" si="119"/>
        <v>0</v>
      </c>
      <c r="M484" s="46">
        <f t="shared" si="120"/>
        <v>0</v>
      </c>
    </row>
    <row r="485" spans="1:13" s="2" customFormat="1" ht="13.5" x14ac:dyDescent="0.25">
      <c r="A485" s="20" t="s">
        <v>1245</v>
      </c>
      <c r="B485" s="20" t="s">
        <v>1246</v>
      </c>
      <c r="C485" s="22" t="s">
        <v>680</v>
      </c>
      <c r="D485" s="9"/>
      <c r="E485" s="9"/>
      <c r="F485" s="44">
        <f t="shared" si="118"/>
        <v>0</v>
      </c>
      <c r="G485" s="45"/>
      <c r="H485" s="9"/>
      <c r="I485" s="66">
        <f t="shared" ref="I485:I498" si="121">SUM(F485:H485)</f>
        <v>0</v>
      </c>
      <c r="J485" s="46"/>
      <c r="K485" s="45"/>
      <c r="L485" s="66">
        <f t="shared" si="119"/>
        <v>0</v>
      </c>
      <c r="M485" s="46">
        <f t="shared" si="120"/>
        <v>0</v>
      </c>
    </row>
    <row r="486" spans="1:13" s="2" customFormat="1" ht="13.5" x14ac:dyDescent="0.25">
      <c r="A486" s="20" t="s">
        <v>1247</v>
      </c>
      <c r="B486" s="20" t="s">
        <v>1248</v>
      </c>
      <c r="C486" s="22" t="s">
        <v>683</v>
      </c>
      <c r="D486" s="9"/>
      <c r="E486" s="9"/>
      <c r="F486" s="44">
        <f t="shared" si="118"/>
        <v>0</v>
      </c>
      <c r="G486" s="45"/>
      <c r="H486" s="9"/>
      <c r="I486" s="66">
        <f t="shared" si="121"/>
        <v>0</v>
      </c>
      <c r="J486" s="46"/>
      <c r="K486" s="45"/>
      <c r="L486" s="66">
        <f t="shared" si="119"/>
        <v>0</v>
      </c>
      <c r="M486" s="46">
        <f t="shared" si="120"/>
        <v>0</v>
      </c>
    </row>
    <row r="487" spans="1:13" s="2" customFormat="1" ht="26.25" x14ac:dyDescent="0.25">
      <c r="A487" s="20" t="s">
        <v>1249</v>
      </c>
      <c r="B487" s="20" t="s">
        <v>1250</v>
      </c>
      <c r="C487" s="22" t="s">
        <v>686</v>
      </c>
      <c r="D487" s="9"/>
      <c r="E487" s="9"/>
      <c r="F487" s="44">
        <f t="shared" si="118"/>
        <v>0</v>
      </c>
      <c r="G487" s="45"/>
      <c r="H487" s="9"/>
      <c r="I487" s="66">
        <f t="shared" si="121"/>
        <v>0</v>
      </c>
      <c r="J487" s="46"/>
      <c r="K487" s="45"/>
      <c r="L487" s="66">
        <f t="shared" si="119"/>
        <v>0</v>
      </c>
      <c r="M487" s="46">
        <f t="shared" si="120"/>
        <v>0</v>
      </c>
    </row>
    <row r="488" spans="1:13" s="2" customFormat="1" ht="13.5" x14ac:dyDescent="0.25">
      <c r="A488" s="20" t="s">
        <v>1251</v>
      </c>
      <c r="B488" s="20" t="s">
        <v>1252</v>
      </c>
      <c r="C488" s="22" t="s">
        <v>689</v>
      </c>
      <c r="D488" s="9"/>
      <c r="E488" s="9"/>
      <c r="F488" s="44">
        <f t="shared" si="118"/>
        <v>0</v>
      </c>
      <c r="G488" s="45"/>
      <c r="H488" s="9"/>
      <c r="I488" s="66">
        <f t="shared" si="121"/>
        <v>0</v>
      </c>
      <c r="J488" s="46"/>
      <c r="K488" s="45"/>
      <c r="L488" s="66">
        <f t="shared" si="119"/>
        <v>0</v>
      </c>
      <c r="M488" s="46">
        <f t="shared" si="120"/>
        <v>0</v>
      </c>
    </row>
    <row r="489" spans="1:13" s="2" customFormat="1" ht="26.25" x14ac:dyDescent="0.25">
      <c r="A489" s="20" t="s">
        <v>1253</v>
      </c>
      <c r="B489" s="20" t="s">
        <v>1254</v>
      </c>
      <c r="C489" s="22" t="s">
        <v>692</v>
      </c>
      <c r="D489" s="9"/>
      <c r="E489" s="9"/>
      <c r="F489" s="44">
        <f t="shared" si="118"/>
        <v>0</v>
      </c>
      <c r="G489" s="45"/>
      <c r="H489" s="9"/>
      <c r="I489" s="66">
        <f t="shared" si="121"/>
        <v>0</v>
      </c>
      <c r="J489" s="46"/>
      <c r="K489" s="45"/>
      <c r="L489" s="66">
        <f t="shared" si="119"/>
        <v>0</v>
      </c>
      <c r="M489" s="46">
        <f t="shared" si="120"/>
        <v>0</v>
      </c>
    </row>
    <row r="490" spans="1:13" s="2" customFormat="1" ht="26.25" x14ac:dyDescent="0.25">
      <c r="A490" s="20" t="s">
        <v>1255</v>
      </c>
      <c r="B490" s="20" t="s">
        <v>1256</v>
      </c>
      <c r="C490" s="22" t="s">
        <v>695</v>
      </c>
      <c r="D490" s="9"/>
      <c r="E490" s="9"/>
      <c r="F490" s="44">
        <f t="shared" si="118"/>
        <v>0</v>
      </c>
      <c r="G490" s="45"/>
      <c r="H490" s="9"/>
      <c r="I490" s="66">
        <f t="shared" si="121"/>
        <v>0</v>
      </c>
      <c r="J490" s="46"/>
      <c r="K490" s="45"/>
      <c r="L490" s="66">
        <f t="shared" si="119"/>
        <v>0</v>
      </c>
      <c r="M490" s="46">
        <f t="shared" si="120"/>
        <v>0</v>
      </c>
    </row>
    <row r="491" spans="1:13" s="2" customFormat="1" ht="26.25" x14ac:dyDescent="0.25">
      <c r="A491" s="20" t="s">
        <v>1257</v>
      </c>
      <c r="B491" s="20" t="s">
        <v>1258</v>
      </c>
      <c r="C491" s="22" t="s">
        <v>698</v>
      </c>
      <c r="D491" s="9"/>
      <c r="E491" s="9"/>
      <c r="F491" s="44">
        <f t="shared" si="118"/>
        <v>0</v>
      </c>
      <c r="G491" s="45"/>
      <c r="H491" s="9"/>
      <c r="I491" s="66">
        <f t="shared" si="121"/>
        <v>0</v>
      </c>
      <c r="J491" s="46"/>
      <c r="K491" s="45"/>
      <c r="L491" s="66">
        <f t="shared" si="119"/>
        <v>0</v>
      </c>
      <c r="M491" s="46">
        <f t="shared" si="120"/>
        <v>0</v>
      </c>
    </row>
    <row r="492" spans="1:13" s="2" customFormat="1" ht="26.25" x14ac:dyDescent="0.25">
      <c r="A492" s="20" t="s">
        <v>1259</v>
      </c>
      <c r="B492" s="20" t="s">
        <v>1260</v>
      </c>
      <c r="C492" s="22" t="s">
        <v>701</v>
      </c>
      <c r="D492" s="9"/>
      <c r="E492" s="9"/>
      <c r="F492" s="44">
        <f t="shared" si="118"/>
        <v>0</v>
      </c>
      <c r="G492" s="45"/>
      <c r="H492" s="9"/>
      <c r="I492" s="66">
        <f t="shared" si="121"/>
        <v>0</v>
      </c>
      <c r="J492" s="46"/>
      <c r="K492" s="45"/>
      <c r="L492" s="66">
        <f t="shared" si="119"/>
        <v>0</v>
      </c>
      <c r="M492" s="46">
        <f t="shared" si="120"/>
        <v>0</v>
      </c>
    </row>
    <row r="493" spans="1:13" s="2" customFormat="1" ht="13.5" x14ac:dyDescent="0.25">
      <c r="A493" s="20" t="s">
        <v>1261</v>
      </c>
      <c r="B493" s="20" t="s">
        <v>1262</v>
      </c>
      <c r="C493" s="22" t="s">
        <v>704</v>
      </c>
      <c r="D493" s="9"/>
      <c r="E493" s="9"/>
      <c r="F493" s="44">
        <f t="shared" si="118"/>
        <v>0</v>
      </c>
      <c r="G493" s="45"/>
      <c r="H493" s="9"/>
      <c r="I493" s="66">
        <f t="shared" si="121"/>
        <v>0</v>
      </c>
      <c r="J493" s="46"/>
      <c r="K493" s="45"/>
      <c r="L493" s="66">
        <f t="shared" si="119"/>
        <v>0</v>
      </c>
      <c r="M493" s="46">
        <f t="shared" si="120"/>
        <v>0</v>
      </c>
    </row>
    <row r="494" spans="1:13" s="2" customFormat="1" ht="13.5" x14ac:dyDescent="0.25">
      <c r="A494" s="20" t="s">
        <v>1263</v>
      </c>
      <c r="B494" s="20" t="s">
        <v>1264</v>
      </c>
      <c r="C494" s="22" t="s">
        <v>707</v>
      </c>
      <c r="D494" s="9"/>
      <c r="E494" s="9"/>
      <c r="F494" s="44">
        <f t="shared" si="118"/>
        <v>0</v>
      </c>
      <c r="G494" s="45"/>
      <c r="H494" s="9"/>
      <c r="I494" s="66">
        <f t="shared" si="121"/>
        <v>0</v>
      </c>
      <c r="J494" s="46"/>
      <c r="K494" s="45"/>
      <c r="L494" s="66">
        <f t="shared" si="119"/>
        <v>0</v>
      </c>
      <c r="M494" s="46">
        <f t="shared" si="120"/>
        <v>0</v>
      </c>
    </row>
    <row r="495" spans="1:13" s="2" customFormat="1" ht="13.5" x14ac:dyDescent="0.25">
      <c r="A495" s="20" t="s">
        <v>1265</v>
      </c>
      <c r="B495" s="20" t="s">
        <v>1266</v>
      </c>
      <c r="C495" s="22" t="s">
        <v>710</v>
      </c>
      <c r="D495" s="9"/>
      <c r="E495" s="9"/>
      <c r="F495" s="44">
        <f t="shared" si="118"/>
        <v>0</v>
      </c>
      <c r="G495" s="45"/>
      <c r="H495" s="9"/>
      <c r="I495" s="66">
        <f t="shared" si="121"/>
        <v>0</v>
      </c>
      <c r="J495" s="46"/>
      <c r="K495" s="45"/>
      <c r="L495" s="66">
        <f t="shared" si="119"/>
        <v>0</v>
      </c>
      <c r="M495" s="46">
        <f t="shared" si="120"/>
        <v>0</v>
      </c>
    </row>
    <row r="496" spans="1:13" s="2" customFormat="1" ht="13.5" x14ac:dyDescent="0.25">
      <c r="A496" s="20" t="s">
        <v>1267</v>
      </c>
      <c r="B496" s="20" t="s">
        <v>1268</v>
      </c>
      <c r="C496" s="22" t="s">
        <v>713</v>
      </c>
      <c r="D496" s="9"/>
      <c r="E496" s="9"/>
      <c r="F496" s="44">
        <f t="shared" si="118"/>
        <v>0</v>
      </c>
      <c r="G496" s="45"/>
      <c r="H496" s="9"/>
      <c r="I496" s="66">
        <f t="shared" si="121"/>
        <v>0</v>
      </c>
      <c r="J496" s="46"/>
      <c r="K496" s="45"/>
      <c r="L496" s="66">
        <f t="shared" si="119"/>
        <v>0</v>
      </c>
      <c r="M496" s="46">
        <f t="shared" si="120"/>
        <v>0</v>
      </c>
    </row>
    <row r="497" spans="1:15" s="2" customFormat="1" ht="39" x14ac:dyDescent="0.25">
      <c r="A497" s="20" t="s">
        <v>1269</v>
      </c>
      <c r="B497" s="20" t="s">
        <v>1270</v>
      </c>
      <c r="C497" s="22" t="s">
        <v>716</v>
      </c>
      <c r="D497" s="9"/>
      <c r="E497" s="9"/>
      <c r="F497" s="44">
        <f t="shared" si="118"/>
        <v>0</v>
      </c>
      <c r="G497" s="45"/>
      <c r="H497" s="9"/>
      <c r="I497" s="66">
        <f t="shared" si="121"/>
        <v>0</v>
      </c>
      <c r="J497" s="46"/>
      <c r="K497" s="51">
        <v>39000000</v>
      </c>
      <c r="L497" s="66">
        <f t="shared" si="119"/>
        <v>39000000</v>
      </c>
      <c r="M497" s="46">
        <f t="shared" si="120"/>
        <v>39000000</v>
      </c>
    </row>
    <row r="498" spans="1:15" s="2" customFormat="1" ht="26.25" x14ac:dyDescent="0.25">
      <c r="A498" s="20" t="s">
        <v>1271</v>
      </c>
      <c r="B498" s="20" t="s">
        <v>1272</v>
      </c>
      <c r="C498" s="22" t="s">
        <v>719</v>
      </c>
      <c r="D498" s="9"/>
      <c r="E498" s="9"/>
      <c r="F498" s="44">
        <f t="shared" si="118"/>
        <v>0</v>
      </c>
      <c r="G498" s="45"/>
      <c r="H498" s="9"/>
      <c r="I498" s="66">
        <f t="shared" si="121"/>
        <v>0</v>
      </c>
      <c r="J498" s="46"/>
      <c r="K498" s="51">
        <v>35000000</v>
      </c>
      <c r="L498" s="66">
        <f t="shared" si="119"/>
        <v>35000000</v>
      </c>
      <c r="M498" s="46">
        <f t="shared" si="120"/>
        <v>35000000</v>
      </c>
    </row>
    <row r="499" spans="1:15" s="2" customFormat="1" ht="27" x14ac:dyDescent="0.25">
      <c r="A499" s="16" t="s">
        <v>1273</v>
      </c>
      <c r="B499" s="16" t="s">
        <v>1274</v>
      </c>
      <c r="C499" s="17" t="s">
        <v>722</v>
      </c>
      <c r="D499" s="8">
        <f>SUM(D500:D510)</f>
        <v>0</v>
      </c>
      <c r="E499" s="8">
        <f>SUM(E500:E510)</f>
        <v>0</v>
      </c>
      <c r="F499" s="8">
        <f>+E499+D499</f>
        <v>0</v>
      </c>
      <c r="G499" s="60">
        <f>SUM(G500:G510)</f>
        <v>0</v>
      </c>
      <c r="H499" s="8">
        <f>SUM(H500:H510)</f>
        <v>0</v>
      </c>
      <c r="I499" s="65">
        <f>SUM(I500:I510)</f>
        <v>0</v>
      </c>
      <c r="J499" s="43">
        <f>SUM(J500:J510)</f>
        <v>0</v>
      </c>
      <c r="K499" s="60">
        <f>SUM(K500:K510)</f>
        <v>723000000</v>
      </c>
      <c r="L499" s="74">
        <f>SUM(J499:K499)</f>
        <v>723000000</v>
      </c>
      <c r="M499" s="43">
        <f>SUM(M500:M510)</f>
        <v>723000000</v>
      </c>
    </row>
    <row r="500" spans="1:15" s="2" customFormat="1" ht="39" x14ac:dyDescent="0.25">
      <c r="A500" s="20" t="s">
        <v>1275</v>
      </c>
      <c r="B500" s="20" t="s">
        <v>1276</v>
      </c>
      <c r="C500" s="22" t="s">
        <v>725</v>
      </c>
      <c r="D500" s="9"/>
      <c r="E500" s="9"/>
      <c r="F500" s="44">
        <f t="shared" ref="F500:F510" si="122">SUM(D500:E500)</f>
        <v>0</v>
      </c>
      <c r="G500" s="45"/>
      <c r="H500" s="9"/>
      <c r="I500" s="66">
        <f t="shared" ref="I500:I510" si="123">SUM(F500:H500)</f>
        <v>0</v>
      </c>
      <c r="J500" s="46"/>
      <c r="K500" s="51">
        <v>40000000</v>
      </c>
      <c r="L500" s="66">
        <f t="shared" ref="L500:L510" si="124">SUM(J500:K500)</f>
        <v>40000000</v>
      </c>
      <c r="M500" s="46">
        <f t="shared" ref="M500:M510" si="125">+L500+I500</f>
        <v>40000000</v>
      </c>
    </row>
    <row r="501" spans="1:15" s="2" customFormat="1" ht="13.5" x14ac:dyDescent="0.25">
      <c r="A501" s="20" t="s">
        <v>1277</v>
      </c>
      <c r="B501" s="20" t="s">
        <v>1278</v>
      </c>
      <c r="C501" s="22" t="s">
        <v>728</v>
      </c>
      <c r="D501" s="9"/>
      <c r="E501" s="9"/>
      <c r="F501" s="44">
        <f t="shared" si="122"/>
        <v>0</v>
      </c>
      <c r="G501" s="45"/>
      <c r="H501" s="9"/>
      <c r="I501" s="66">
        <f t="shared" si="123"/>
        <v>0</v>
      </c>
      <c r="J501" s="46"/>
      <c r="K501" s="51"/>
      <c r="L501" s="66">
        <f t="shared" si="124"/>
        <v>0</v>
      </c>
      <c r="M501" s="46">
        <f t="shared" si="125"/>
        <v>0</v>
      </c>
    </row>
    <row r="502" spans="1:15" s="2" customFormat="1" ht="39" x14ac:dyDescent="0.25">
      <c r="A502" s="20" t="s">
        <v>1279</v>
      </c>
      <c r="B502" s="20" t="s">
        <v>1280</v>
      </c>
      <c r="C502" s="22" t="s">
        <v>731</v>
      </c>
      <c r="D502" s="9"/>
      <c r="E502" s="9"/>
      <c r="F502" s="44">
        <f t="shared" si="122"/>
        <v>0</v>
      </c>
      <c r="G502" s="45"/>
      <c r="H502" s="9"/>
      <c r="I502" s="66">
        <f t="shared" si="123"/>
        <v>0</v>
      </c>
      <c r="J502" s="46"/>
      <c r="K502" s="51"/>
      <c r="L502" s="66">
        <f t="shared" si="124"/>
        <v>0</v>
      </c>
      <c r="M502" s="46">
        <f t="shared" si="125"/>
        <v>0</v>
      </c>
    </row>
    <row r="503" spans="1:15" s="2" customFormat="1" ht="39" x14ac:dyDescent="0.25">
      <c r="A503" s="20" t="s">
        <v>1281</v>
      </c>
      <c r="B503" s="20" t="s">
        <v>1282</v>
      </c>
      <c r="C503" s="22" t="s">
        <v>1283</v>
      </c>
      <c r="D503" s="9"/>
      <c r="E503" s="9"/>
      <c r="F503" s="44">
        <f t="shared" si="122"/>
        <v>0</v>
      </c>
      <c r="G503" s="45"/>
      <c r="H503" s="9"/>
      <c r="I503" s="66">
        <f t="shared" si="123"/>
        <v>0</v>
      </c>
      <c r="J503" s="46"/>
      <c r="K503" s="51"/>
      <c r="L503" s="66">
        <f t="shared" si="124"/>
        <v>0</v>
      </c>
      <c r="M503" s="46">
        <f t="shared" si="125"/>
        <v>0</v>
      </c>
    </row>
    <row r="504" spans="1:15" s="2" customFormat="1" ht="26.25" x14ac:dyDescent="0.25">
      <c r="A504" s="20" t="s">
        <v>1284</v>
      </c>
      <c r="B504" s="20" t="s">
        <v>1285</v>
      </c>
      <c r="C504" s="22" t="s">
        <v>734</v>
      </c>
      <c r="D504" s="9"/>
      <c r="E504" s="9"/>
      <c r="F504" s="44">
        <f t="shared" si="122"/>
        <v>0</v>
      </c>
      <c r="G504" s="45"/>
      <c r="H504" s="9"/>
      <c r="I504" s="66">
        <f t="shared" si="123"/>
        <v>0</v>
      </c>
      <c r="J504" s="46"/>
      <c r="K504" s="51"/>
      <c r="L504" s="66">
        <f t="shared" si="124"/>
        <v>0</v>
      </c>
      <c r="M504" s="46">
        <f t="shared" si="125"/>
        <v>0</v>
      </c>
    </row>
    <row r="505" spans="1:15" s="2" customFormat="1" ht="26.25" x14ac:dyDescent="0.25">
      <c r="A505" s="20" t="s">
        <v>1286</v>
      </c>
      <c r="B505" s="20" t="s">
        <v>1287</v>
      </c>
      <c r="C505" s="22" t="s">
        <v>737</v>
      </c>
      <c r="D505" s="9"/>
      <c r="E505" s="9"/>
      <c r="F505" s="44">
        <f t="shared" si="122"/>
        <v>0</v>
      </c>
      <c r="G505" s="45"/>
      <c r="H505" s="9"/>
      <c r="I505" s="66">
        <f t="shared" si="123"/>
        <v>0</v>
      </c>
      <c r="J505" s="46"/>
      <c r="K505" s="51"/>
      <c r="L505" s="66">
        <f t="shared" si="124"/>
        <v>0</v>
      </c>
      <c r="M505" s="46">
        <f t="shared" si="125"/>
        <v>0</v>
      </c>
    </row>
    <row r="506" spans="1:15" s="2" customFormat="1" ht="26.25" x14ac:dyDescent="0.25">
      <c r="A506" s="20" t="s">
        <v>1288</v>
      </c>
      <c r="B506" s="20" t="s">
        <v>1289</v>
      </c>
      <c r="C506" s="22" t="s">
        <v>740</v>
      </c>
      <c r="D506" s="9"/>
      <c r="E506" s="9"/>
      <c r="F506" s="44">
        <f t="shared" si="122"/>
        <v>0</v>
      </c>
      <c r="G506" s="45"/>
      <c r="H506" s="9"/>
      <c r="I506" s="66">
        <f t="shared" si="123"/>
        <v>0</v>
      </c>
      <c r="J506" s="46"/>
      <c r="K506" s="51">
        <v>609000000</v>
      </c>
      <c r="L506" s="66">
        <f t="shared" si="124"/>
        <v>609000000</v>
      </c>
      <c r="M506" s="46">
        <f t="shared" si="125"/>
        <v>609000000</v>
      </c>
      <c r="O506" s="79"/>
    </row>
    <row r="507" spans="1:15" s="2" customFormat="1" ht="26.25" x14ac:dyDescent="0.25">
      <c r="A507" s="20" t="s">
        <v>1290</v>
      </c>
      <c r="B507" s="20" t="s">
        <v>1291</v>
      </c>
      <c r="C507" s="22" t="s">
        <v>743</v>
      </c>
      <c r="D507" s="9"/>
      <c r="E507" s="9"/>
      <c r="F507" s="44">
        <f t="shared" si="122"/>
        <v>0</v>
      </c>
      <c r="G507" s="45"/>
      <c r="H507" s="9"/>
      <c r="I507" s="66">
        <f t="shared" si="123"/>
        <v>0</v>
      </c>
      <c r="J507" s="46"/>
      <c r="K507" s="51"/>
      <c r="L507" s="66">
        <f t="shared" si="124"/>
        <v>0</v>
      </c>
      <c r="M507" s="46">
        <f t="shared" si="125"/>
        <v>0</v>
      </c>
    </row>
    <row r="508" spans="1:15" s="2" customFormat="1" ht="26.25" x14ac:dyDescent="0.25">
      <c r="A508" s="20" t="s">
        <v>1292</v>
      </c>
      <c r="B508" s="20" t="s">
        <v>1293</v>
      </c>
      <c r="C508" s="22" t="s">
        <v>746</v>
      </c>
      <c r="D508" s="9"/>
      <c r="E508" s="9"/>
      <c r="F508" s="44">
        <f t="shared" si="122"/>
        <v>0</v>
      </c>
      <c r="G508" s="45"/>
      <c r="H508" s="9"/>
      <c r="I508" s="66">
        <f t="shared" si="123"/>
        <v>0</v>
      </c>
      <c r="J508" s="46"/>
      <c r="K508" s="51"/>
      <c r="L508" s="66">
        <f t="shared" si="124"/>
        <v>0</v>
      </c>
      <c r="M508" s="46">
        <f t="shared" si="125"/>
        <v>0</v>
      </c>
    </row>
    <row r="509" spans="1:15" s="2" customFormat="1" ht="26.25" x14ac:dyDescent="0.25">
      <c r="A509" s="20" t="s">
        <v>1294</v>
      </c>
      <c r="B509" s="20" t="s">
        <v>1295</v>
      </c>
      <c r="C509" s="22" t="s">
        <v>749</v>
      </c>
      <c r="D509" s="9"/>
      <c r="E509" s="9"/>
      <c r="F509" s="44">
        <f t="shared" si="122"/>
        <v>0</v>
      </c>
      <c r="G509" s="45"/>
      <c r="H509" s="9"/>
      <c r="I509" s="66">
        <f t="shared" si="123"/>
        <v>0</v>
      </c>
      <c r="J509" s="46"/>
      <c r="K509" s="51">
        <v>51000000</v>
      </c>
      <c r="L509" s="66">
        <f t="shared" si="124"/>
        <v>51000000</v>
      </c>
      <c r="M509" s="46">
        <f t="shared" si="125"/>
        <v>51000000</v>
      </c>
      <c r="N509" s="79"/>
    </row>
    <row r="510" spans="1:15" s="2" customFormat="1" ht="39" x14ac:dyDescent="0.25">
      <c r="A510" s="20" t="s">
        <v>1296</v>
      </c>
      <c r="B510" s="20" t="s">
        <v>1297</v>
      </c>
      <c r="C510" s="22" t="s">
        <v>752</v>
      </c>
      <c r="D510" s="9"/>
      <c r="E510" s="9"/>
      <c r="F510" s="44">
        <f t="shared" si="122"/>
        <v>0</v>
      </c>
      <c r="G510" s="45"/>
      <c r="H510" s="9"/>
      <c r="I510" s="66">
        <f t="shared" si="123"/>
        <v>0</v>
      </c>
      <c r="J510" s="46"/>
      <c r="K510" s="51">
        <v>23000000</v>
      </c>
      <c r="L510" s="66">
        <f t="shared" si="124"/>
        <v>23000000</v>
      </c>
      <c r="M510" s="46">
        <f t="shared" si="125"/>
        <v>23000000</v>
      </c>
      <c r="N510" s="79"/>
      <c r="O510" s="115"/>
    </row>
    <row r="511" spans="1:15" s="2" customFormat="1" ht="27" x14ac:dyDescent="0.25">
      <c r="A511" s="16" t="s">
        <v>1298</v>
      </c>
      <c r="B511" s="16" t="s">
        <v>1299</v>
      </c>
      <c r="C511" s="17" t="s">
        <v>755</v>
      </c>
      <c r="D511" s="8">
        <f>SUM(D512:D541)</f>
        <v>0</v>
      </c>
      <c r="E511" s="8">
        <f>SUM(E512:E541)</f>
        <v>0</v>
      </c>
      <c r="F511" s="8">
        <f>+D511+E511</f>
        <v>0</v>
      </c>
      <c r="G511" s="60">
        <f>SUM(G512:G541)</f>
        <v>0</v>
      </c>
      <c r="H511" s="8">
        <f>SUM(H512:H541)</f>
        <v>0</v>
      </c>
      <c r="I511" s="65">
        <f>SUM(I512:I541)</f>
        <v>0</v>
      </c>
      <c r="J511" s="43">
        <f>SUM(J512:J541)</f>
        <v>42737362</v>
      </c>
      <c r="K511" s="60">
        <f>SUM(K512:K541)</f>
        <v>415262638</v>
      </c>
      <c r="L511" s="74">
        <f>SUM(J511:K511)</f>
        <v>458000000</v>
      </c>
      <c r="M511" s="43">
        <f>SUM(M512:M541)</f>
        <v>458000000</v>
      </c>
    </row>
    <row r="512" spans="1:15" s="2" customFormat="1" ht="13.5" x14ac:dyDescent="0.25">
      <c r="A512" s="20" t="s">
        <v>1300</v>
      </c>
      <c r="B512" s="20" t="s">
        <v>1301</v>
      </c>
      <c r="C512" s="22" t="s">
        <v>767</v>
      </c>
      <c r="D512" s="9"/>
      <c r="E512" s="9"/>
      <c r="F512" s="44">
        <f t="shared" ref="F512:F541" si="126">SUM(D512:E512)</f>
        <v>0</v>
      </c>
      <c r="G512" s="45"/>
      <c r="H512" s="9"/>
      <c r="I512" s="66">
        <f t="shared" ref="I512:I541" si="127">SUM(F512:H512)</f>
        <v>0</v>
      </c>
      <c r="J512" s="46"/>
      <c r="K512" s="45"/>
      <c r="L512" s="66">
        <f t="shared" ref="L512:L541" si="128">SUM(J512:K512)</f>
        <v>0</v>
      </c>
      <c r="M512" s="46">
        <f t="shared" ref="M512:M541" si="129">+L512+I512</f>
        <v>0</v>
      </c>
    </row>
    <row r="513" spans="1:13" s="2" customFormat="1" ht="26.25" x14ac:dyDescent="0.25">
      <c r="A513" s="20" t="s">
        <v>1302</v>
      </c>
      <c r="B513" s="20" t="s">
        <v>1303</v>
      </c>
      <c r="C513" s="22" t="s">
        <v>770</v>
      </c>
      <c r="D513" s="9"/>
      <c r="E513" s="9"/>
      <c r="F513" s="44">
        <f t="shared" si="126"/>
        <v>0</v>
      </c>
      <c r="G513" s="45"/>
      <c r="H513" s="9"/>
      <c r="I513" s="66">
        <f t="shared" si="127"/>
        <v>0</v>
      </c>
      <c r="J513" s="46"/>
      <c r="K513" s="45"/>
      <c r="L513" s="66">
        <f t="shared" si="128"/>
        <v>0</v>
      </c>
      <c r="M513" s="46">
        <f t="shared" si="129"/>
        <v>0</v>
      </c>
    </row>
    <row r="514" spans="1:13" s="2" customFormat="1" ht="26.25" x14ac:dyDescent="0.25">
      <c r="A514" s="20" t="s">
        <v>1304</v>
      </c>
      <c r="B514" s="20" t="s">
        <v>1305</v>
      </c>
      <c r="C514" s="22" t="s">
        <v>773</v>
      </c>
      <c r="D514" s="9"/>
      <c r="E514" s="9"/>
      <c r="F514" s="44">
        <f t="shared" si="126"/>
        <v>0</v>
      </c>
      <c r="G514" s="45"/>
      <c r="H514" s="9"/>
      <c r="I514" s="66">
        <f t="shared" si="127"/>
        <v>0</v>
      </c>
      <c r="J514" s="46"/>
      <c r="K514" s="45"/>
      <c r="L514" s="66">
        <f t="shared" si="128"/>
        <v>0</v>
      </c>
      <c r="M514" s="46">
        <f t="shared" si="129"/>
        <v>0</v>
      </c>
    </row>
    <row r="515" spans="1:13" s="2" customFormat="1" ht="26.25" x14ac:dyDescent="0.25">
      <c r="A515" s="20" t="s">
        <v>1306</v>
      </c>
      <c r="B515" s="20" t="s">
        <v>1307</v>
      </c>
      <c r="C515" s="22" t="s">
        <v>776</v>
      </c>
      <c r="D515" s="9"/>
      <c r="E515" s="9"/>
      <c r="F515" s="44">
        <f t="shared" si="126"/>
        <v>0</v>
      </c>
      <c r="G515" s="45"/>
      <c r="H515" s="9"/>
      <c r="I515" s="66">
        <f t="shared" si="127"/>
        <v>0</v>
      </c>
      <c r="J515" s="46"/>
      <c r="K515" s="45"/>
      <c r="L515" s="66">
        <f t="shared" si="128"/>
        <v>0</v>
      </c>
      <c r="M515" s="46">
        <f t="shared" si="129"/>
        <v>0</v>
      </c>
    </row>
    <row r="516" spans="1:13" s="2" customFormat="1" ht="39" x14ac:dyDescent="0.25">
      <c r="A516" s="20" t="s">
        <v>1308</v>
      </c>
      <c r="B516" s="20" t="s">
        <v>1309</v>
      </c>
      <c r="C516" s="22" t="s">
        <v>779</v>
      </c>
      <c r="D516" s="9"/>
      <c r="E516" s="9"/>
      <c r="F516" s="44">
        <f t="shared" si="126"/>
        <v>0</v>
      </c>
      <c r="G516" s="45"/>
      <c r="H516" s="9"/>
      <c r="I516" s="66">
        <f t="shared" si="127"/>
        <v>0</v>
      </c>
      <c r="J516" s="46"/>
      <c r="K516" s="51">
        <v>3000000</v>
      </c>
      <c r="L516" s="66">
        <f t="shared" si="128"/>
        <v>3000000</v>
      </c>
      <c r="M516" s="46">
        <f t="shared" si="129"/>
        <v>3000000</v>
      </c>
    </row>
    <row r="517" spans="1:13" s="2" customFormat="1" ht="51.75" x14ac:dyDescent="0.25">
      <c r="A517" s="20" t="s">
        <v>1310</v>
      </c>
      <c r="B517" s="20" t="s">
        <v>1311</v>
      </c>
      <c r="C517" s="22" t="s">
        <v>782</v>
      </c>
      <c r="D517" s="9"/>
      <c r="E517" s="9"/>
      <c r="F517" s="44">
        <f t="shared" si="126"/>
        <v>0</v>
      </c>
      <c r="G517" s="45"/>
      <c r="H517" s="9"/>
      <c r="I517" s="66">
        <f t="shared" si="127"/>
        <v>0</v>
      </c>
      <c r="J517" s="46"/>
      <c r="K517" s="45"/>
      <c r="L517" s="66">
        <f t="shared" si="128"/>
        <v>0</v>
      </c>
      <c r="M517" s="46">
        <f t="shared" si="129"/>
        <v>0</v>
      </c>
    </row>
    <row r="518" spans="1:13" s="2" customFormat="1" ht="13.5" x14ac:dyDescent="0.25">
      <c r="A518" s="20" t="s">
        <v>1312</v>
      </c>
      <c r="B518" s="20" t="s">
        <v>1313</v>
      </c>
      <c r="C518" s="22" t="s">
        <v>785</v>
      </c>
      <c r="D518" s="9"/>
      <c r="E518" s="9"/>
      <c r="F518" s="44">
        <f t="shared" si="126"/>
        <v>0</v>
      </c>
      <c r="G518" s="45"/>
      <c r="H518" s="9"/>
      <c r="I518" s="66">
        <f t="shared" si="127"/>
        <v>0</v>
      </c>
      <c r="J518" s="46"/>
      <c r="K518" s="45"/>
      <c r="L518" s="66">
        <f t="shared" si="128"/>
        <v>0</v>
      </c>
      <c r="M518" s="46">
        <f t="shared" si="129"/>
        <v>0</v>
      </c>
    </row>
    <row r="519" spans="1:13" s="2" customFormat="1" ht="26.25" x14ac:dyDescent="0.25">
      <c r="A519" s="20" t="s">
        <v>1314</v>
      </c>
      <c r="B519" s="20" t="s">
        <v>1315</v>
      </c>
      <c r="C519" s="22" t="s">
        <v>788</v>
      </c>
      <c r="D519" s="9"/>
      <c r="E519" s="9"/>
      <c r="F519" s="44">
        <f t="shared" si="126"/>
        <v>0</v>
      </c>
      <c r="G519" s="45"/>
      <c r="H519" s="9"/>
      <c r="I519" s="66">
        <f t="shared" si="127"/>
        <v>0</v>
      </c>
      <c r="J519" s="46"/>
      <c r="K519" s="45"/>
      <c r="L519" s="66">
        <f t="shared" si="128"/>
        <v>0</v>
      </c>
      <c r="M519" s="46">
        <f t="shared" si="129"/>
        <v>0</v>
      </c>
    </row>
    <row r="520" spans="1:13" s="2" customFormat="1" ht="26.25" x14ac:dyDescent="0.25">
      <c r="A520" s="20" t="s">
        <v>1316</v>
      </c>
      <c r="B520" s="20" t="s">
        <v>1317</v>
      </c>
      <c r="C520" s="22" t="s">
        <v>791</v>
      </c>
      <c r="D520" s="9"/>
      <c r="E520" s="9"/>
      <c r="F520" s="44">
        <f t="shared" si="126"/>
        <v>0</v>
      </c>
      <c r="G520" s="45"/>
      <c r="H520" s="9"/>
      <c r="I520" s="66">
        <f t="shared" si="127"/>
        <v>0</v>
      </c>
      <c r="J520" s="46"/>
      <c r="K520" s="45"/>
      <c r="L520" s="66">
        <f t="shared" si="128"/>
        <v>0</v>
      </c>
      <c r="M520" s="46">
        <f t="shared" si="129"/>
        <v>0</v>
      </c>
    </row>
    <row r="521" spans="1:13" s="2" customFormat="1" ht="26.25" x14ac:dyDescent="0.25">
      <c r="A521" s="20" t="s">
        <v>1318</v>
      </c>
      <c r="B521" s="20" t="s">
        <v>1319</v>
      </c>
      <c r="C521" s="22" t="s">
        <v>794</v>
      </c>
      <c r="D521" s="9"/>
      <c r="E521" s="9"/>
      <c r="F521" s="44">
        <f t="shared" si="126"/>
        <v>0</v>
      </c>
      <c r="G521" s="45"/>
      <c r="H521" s="9"/>
      <c r="I521" s="66">
        <f t="shared" si="127"/>
        <v>0</v>
      </c>
      <c r="J521" s="46"/>
      <c r="K521" s="45"/>
      <c r="L521" s="66">
        <f t="shared" si="128"/>
        <v>0</v>
      </c>
      <c r="M521" s="46">
        <f t="shared" si="129"/>
        <v>0</v>
      </c>
    </row>
    <row r="522" spans="1:13" s="2" customFormat="1" ht="26.25" x14ac:dyDescent="0.25">
      <c r="A522" s="20" t="s">
        <v>1320</v>
      </c>
      <c r="B522" s="20" t="s">
        <v>1321</v>
      </c>
      <c r="C522" s="22" t="s">
        <v>797</v>
      </c>
      <c r="D522" s="9"/>
      <c r="E522" s="9"/>
      <c r="F522" s="44">
        <f t="shared" si="126"/>
        <v>0</v>
      </c>
      <c r="G522" s="45"/>
      <c r="H522" s="9"/>
      <c r="I522" s="66">
        <f t="shared" si="127"/>
        <v>0</v>
      </c>
      <c r="J522" s="46"/>
      <c r="K522" s="45"/>
      <c r="L522" s="66">
        <f t="shared" si="128"/>
        <v>0</v>
      </c>
      <c r="M522" s="46">
        <f t="shared" si="129"/>
        <v>0</v>
      </c>
    </row>
    <row r="523" spans="1:13" s="2" customFormat="1" ht="26.25" x14ac:dyDescent="0.25">
      <c r="A523" s="20" t="s">
        <v>1322</v>
      </c>
      <c r="B523" s="20" t="s">
        <v>1323</v>
      </c>
      <c r="C523" s="22" t="s">
        <v>800</v>
      </c>
      <c r="D523" s="9"/>
      <c r="E523" s="9"/>
      <c r="F523" s="44">
        <f t="shared" si="126"/>
        <v>0</v>
      </c>
      <c r="G523" s="45"/>
      <c r="H523" s="9"/>
      <c r="I523" s="66">
        <f t="shared" si="127"/>
        <v>0</v>
      </c>
      <c r="J523" s="88">
        <v>42737362</v>
      </c>
      <c r="K523" s="51">
        <f>458000000-42737362-15262638-13000000</f>
        <v>387000000</v>
      </c>
      <c r="L523" s="66">
        <f t="shared" si="128"/>
        <v>429737362</v>
      </c>
      <c r="M523" s="46">
        <f t="shared" si="129"/>
        <v>429737362</v>
      </c>
    </row>
    <row r="524" spans="1:13" s="2" customFormat="1" ht="26.25" x14ac:dyDescent="0.25">
      <c r="A524" s="20" t="s">
        <v>1324</v>
      </c>
      <c r="B524" s="20" t="s">
        <v>1325</v>
      </c>
      <c r="C524" s="22" t="s">
        <v>803</v>
      </c>
      <c r="D524" s="9"/>
      <c r="E524" s="9"/>
      <c r="F524" s="44">
        <f t="shared" si="126"/>
        <v>0</v>
      </c>
      <c r="G524" s="45"/>
      <c r="H524" s="9"/>
      <c r="I524" s="66">
        <f t="shared" si="127"/>
        <v>0</v>
      </c>
      <c r="J524" s="46"/>
      <c r="K524" s="45">
        <v>15262638</v>
      </c>
      <c r="L524" s="66">
        <f t="shared" si="128"/>
        <v>15262638</v>
      </c>
      <c r="M524" s="46">
        <f t="shared" si="129"/>
        <v>15262638</v>
      </c>
    </row>
    <row r="525" spans="1:13" s="2" customFormat="1" ht="26.25" x14ac:dyDescent="0.25">
      <c r="A525" s="20" t="s">
        <v>1326</v>
      </c>
      <c r="B525" s="20" t="s">
        <v>1327</v>
      </c>
      <c r="C525" s="22" t="s">
        <v>806</v>
      </c>
      <c r="D525" s="9"/>
      <c r="E525" s="9"/>
      <c r="F525" s="44">
        <f t="shared" si="126"/>
        <v>0</v>
      </c>
      <c r="G525" s="45"/>
      <c r="H525" s="9"/>
      <c r="I525" s="66">
        <f t="shared" si="127"/>
        <v>0</v>
      </c>
      <c r="J525" s="46"/>
      <c r="K525" s="45">
        <v>9000000</v>
      </c>
      <c r="L525" s="66">
        <f t="shared" si="128"/>
        <v>9000000</v>
      </c>
      <c r="M525" s="46">
        <f t="shared" si="129"/>
        <v>9000000</v>
      </c>
    </row>
    <row r="526" spans="1:13" s="2" customFormat="1" ht="13.5" x14ac:dyDescent="0.25">
      <c r="A526" s="20" t="s">
        <v>1328</v>
      </c>
      <c r="B526" s="20" t="s">
        <v>1329</v>
      </c>
      <c r="C526" s="22" t="s">
        <v>809</v>
      </c>
      <c r="D526" s="9"/>
      <c r="E526" s="9"/>
      <c r="F526" s="44">
        <f t="shared" si="126"/>
        <v>0</v>
      </c>
      <c r="G526" s="45"/>
      <c r="H526" s="9"/>
      <c r="I526" s="66">
        <f t="shared" si="127"/>
        <v>0</v>
      </c>
      <c r="J526" s="46"/>
      <c r="K526" s="45"/>
      <c r="L526" s="66">
        <f t="shared" si="128"/>
        <v>0</v>
      </c>
      <c r="M526" s="46">
        <f t="shared" si="129"/>
        <v>0</v>
      </c>
    </row>
    <row r="527" spans="1:13" s="2" customFormat="1" ht="13.5" x14ac:dyDescent="0.25">
      <c r="A527" s="20" t="s">
        <v>1330</v>
      </c>
      <c r="B527" s="20" t="s">
        <v>1331</v>
      </c>
      <c r="C527" s="22" t="s">
        <v>812</v>
      </c>
      <c r="D527" s="9"/>
      <c r="E527" s="9"/>
      <c r="F527" s="44">
        <f t="shared" si="126"/>
        <v>0</v>
      </c>
      <c r="G527" s="45"/>
      <c r="H527" s="9"/>
      <c r="I527" s="66">
        <f t="shared" si="127"/>
        <v>0</v>
      </c>
      <c r="J527" s="46"/>
      <c r="K527" s="45"/>
      <c r="L527" s="66">
        <f t="shared" si="128"/>
        <v>0</v>
      </c>
      <c r="M527" s="46">
        <f t="shared" si="129"/>
        <v>0</v>
      </c>
    </row>
    <row r="528" spans="1:13" s="2" customFormat="1" ht="13.5" x14ac:dyDescent="0.25">
      <c r="A528" s="20" t="s">
        <v>1332</v>
      </c>
      <c r="B528" s="20" t="s">
        <v>1333</v>
      </c>
      <c r="C528" s="22" t="s">
        <v>815</v>
      </c>
      <c r="D528" s="9"/>
      <c r="E528" s="9"/>
      <c r="F528" s="44">
        <f t="shared" si="126"/>
        <v>0</v>
      </c>
      <c r="G528" s="45"/>
      <c r="H528" s="9"/>
      <c r="I528" s="66">
        <f t="shared" si="127"/>
        <v>0</v>
      </c>
      <c r="J528" s="46"/>
      <c r="K528" s="45"/>
      <c r="L528" s="66">
        <f t="shared" si="128"/>
        <v>0</v>
      </c>
      <c r="M528" s="46">
        <f t="shared" si="129"/>
        <v>0</v>
      </c>
    </row>
    <row r="529" spans="1:13" s="2" customFormat="1" ht="26.25" x14ac:dyDescent="0.25">
      <c r="A529" s="20" t="s">
        <v>1334</v>
      </c>
      <c r="B529" s="20" t="s">
        <v>1335</v>
      </c>
      <c r="C529" s="22" t="s">
        <v>818</v>
      </c>
      <c r="D529" s="9"/>
      <c r="E529" s="9"/>
      <c r="F529" s="44">
        <f t="shared" si="126"/>
        <v>0</v>
      </c>
      <c r="G529" s="45"/>
      <c r="H529" s="9"/>
      <c r="I529" s="66">
        <f t="shared" si="127"/>
        <v>0</v>
      </c>
      <c r="J529" s="46"/>
      <c r="K529" s="45"/>
      <c r="L529" s="66">
        <f t="shared" si="128"/>
        <v>0</v>
      </c>
      <c r="M529" s="46">
        <f t="shared" si="129"/>
        <v>0</v>
      </c>
    </row>
    <row r="530" spans="1:13" s="2" customFormat="1" ht="13.5" x14ac:dyDescent="0.25">
      <c r="A530" s="20" t="s">
        <v>1336</v>
      </c>
      <c r="B530" s="20" t="s">
        <v>1337</v>
      </c>
      <c r="C530" s="22" t="s">
        <v>821</v>
      </c>
      <c r="D530" s="9"/>
      <c r="E530" s="9"/>
      <c r="F530" s="44">
        <f t="shared" si="126"/>
        <v>0</v>
      </c>
      <c r="G530" s="45"/>
      <c r="H530" s="9"/>
      <c r="I530" s="66">
        <f t="shared" si="127"/>
        <v>0</v>
      </c>
      <c r="J530" s="46"/>
      <c r="K530" s="45"/>
      <c r="L530" s="66">
        <f t="shared" si="128"/>
        <v>0</v>
      </c>
      <c r="M530" s="46">
        <f t="shared" si="129"/>
        <v>0</v>
      </c>
    </row>
    <row r="531" spans="1:13" s="2" customFormat="1" ht="13.5" x14ac:dyDescent="0.25">
      <c r="A531" s="20" t="s">
        <v>1338</v>
      </c>
      <c r="B531" s="20" t="s">
        <v>1339</v>
      </c>
      <c r="C531" s="22" t="s">
        <v>824</v>
      </c>
      <c r="D531" s="9"/>
      <c r="E531" s="9"/>
      <c r="F531" s="44">
        <f t="shared" si="126"/>
        <v>0</v>
      </c>
      <c r="G531" s="45"/>
      <c r="H531" s="9"/>
      <c r="I531" s="66">
        <f t="shared" si="127"/>
        <v>0</v>
      </c>
      <c r="J531" s="46"/>
      <c r="K531" s="51">
        <v>1000000</v>
      </c>
      <c r="L531" s="66">
        <f t="shared" si="128"/>
        <v>1000000</v>
      </c>
      <c r="M531" s="46">
        <f t="shared" si="129"/>
        <v>1000000</v>
      </c>
    </row>
    <row r="532" spans="1:13" s="2" customFormat="1" ht="13.5" x14ac:dyDescent="0.25">
      <c r="A532" s="20" t="s">
        <v>1340</v>
      </c>
      <c r="B532" s="20" t="s">
        <v>1341</v>
      </c>
      <c r="C532" s="22" t="s">
        <v>827</v>
      </c>
      <c r="D532" s="9"/>
      <c r="E532" s="9"/>
      <c r="F532" s="44">
        <f t="shared" si="126"/>
        <v>0</v>
      </c>
      <c r="G532" s="45"/>
      <c r="H532" s="9"/>
      <c r="I532" s="66">
        <f t="shared" si="127"/>
        <v>0</v>
      </c>
      <c r="J532" s="46"/>
      <c r="K532" s="45"/>
      <c r="L532" s="66">
        <f t="shared" si="128"/>
        <v>0</v>
      </c>
      <c r="M532" s="46">
        <f t="shared" si="129"/>
        <v>0</v>
      </c>
    </row>
    <row r="533" spans="1:13" s="2" customFormat="1" ht="13.5" x14ac:dyDescent="0.25">
      <c r="A533" s="20" t="s">
        <v>1342</v>
      </c>
      <c r="B533" s="20" t="s">
        <v>1343</v>
      </c>
      <c r="C533" s="22" t="s">
        <v>830</v>
      </c>
      <c r="D533" s="9"/>
      <c r="E533" s="9"/>
      <c r="F533" s="44">
        <f t="shared" si="126"/>
        <v>0</v>
      </c>
      <c r="G533" s="45"/>
      <c r="H533" s="9"/>
      <c r="I533" s="66">
        <f t="shared" si="127"/>
        <v>0</v>
      </c>
      <c r="J533" s="46"/>
      <c r="K533" s="45"/>
      <c r="L533" s="66">
        <f t="shared" si="128"/>
        <v>0</v>
      </c>
      <c r="M533" s="46">
        <f t="shared" si="129"/>
        <v>0</v>
      </c>
    </row>
    <row r="534" spans="1:13" s="2" customFormat="1" ht="26.25" x14ac:dyDescent="0.25">
      <c r="A534" s="20" t="s">
        <v>1344</v>
      </c>
      <c r="B534" s="20" t="s">
        <v>1345</v>
      </c>
      <c r="C534" s="22" t="s">
        <v>833</v>
      </c>
      <c r="D534" s="9"/>
      <c r="E534" s="9"/>
      <c r="F534" s="44">
        <f t="shared" si="126"/>
        <v>0</v>
      </c>
      <c r="G534" s="45"/>
      <c r="H534" s="9"/>
      <c r="I534" s="66">
        <f t="shared" si="127"/>
        <v>0</v>
      </c>
      <c r="J534" s="46"/>
      <c r="K534" s="45"/>
      <c r="L534" s="66">
        <f t="shared" si="128"/>
        <v>0</v>
      </c>
      <c r="M534" s="46">
        <f t="shared" si="129"/>
        <v>0</v>
      </c>
    </row>
    <row r="535" spans="1:13" s="2" customFormat="1" ht="13.5" x14ac:dyDescent="0.25">
      <c r="A535" s="20" t="s">
        <v>1346</v>
      </c>
      <c r="B535" s="20" t="s">
        <v>1347</v>
      </c>
      <c r="C535" s="22" t="s">
        <v>836</v>
      </c>
      <c r="D535" s="9"/>
      <c r="E535" s="9"/>
      <c r="F535" s="44">
        <f t="shared" si="126"/>
        <v>0</v>
      </c>
      <c r="G535" s="45"/>
      <c r="H535" s="9"/>
      <c r="I535" s="66">
        <f t="shared" si="127"/>
        <v>0</v>
      </c>
      <c r="J535" s="46"/>
      <c r="K535" s="51"/>
      <c r="L535" s="66">
        <f t="shared" si="128"/>
        <v>0</v>
      </c>
      <c r="M535" s="46">
        <f t="shared" si="129"/>
        <v>0</v>
      </c>
    </row>
    <row r="536" spans="1:13" s="2" customFormat="1" ht="39" x14ac:dyDescent="0.25">
      <c r="A536" s="20" t="s">
        <v>1348</v>
      </c>
      <c r="B536" s="20" t="s">
        <v>1349</v>
      </c>
      <c r="C536" s="22" t="s">
        <v>839</v>
      </c>
      <c r="D536" s="9"/>
      <c r="E536" s="9"/>
      <c r="F536" s="44">
        <f t="shared" si="126"/>
        <v>0</v>
      </c>
      <c r="G536" s="45"/>
      <c r="H536" s="9"/>
      <c r="I536" s="66">
        <f t="shared" si="127"/>
        <v>0</v>
      </c>
      <c r="J536" s="46"/>
      <c r="K536" s="45"/>
      <c r="L536" s="66">
        <f t="shared" si="128"/>
        <v>0</v>
      </c>
      <c r="M536" s="46">
        <f t="shared" si="129"/>
        <v>0</v>
      </c>
    </row>
    <row r="537" spans="1:13" s="2" customFormat="1" ht="13.5" x14ac:dyDescent="0.25">
      <c r="A537" s="20" t="s">
        <v>1350</v>
      </c>
      <c r="B537" s="20" t="s">
        <v>1351</v>
      </c>
      <c r="C537" s="22" t="s">
        <v>842</v>
      </c>
      <c r="D537" s="9"/>
      <c r="E537" s="9"/>
      <c r="F537" s="44">
        <f t="shared" si="126"/>
        <v>0</v>
      </c>
      <c r="G537" s="45"/>
      <c r="H537" s="9"/>
      <c r="I537" s="66">
        <f t="shared" si="127"/>
        <v>0</v>
      </c>
      <c r="J537" s="46"/>
      <c r="K537" s="45"/>
      <c r="L537" s="66">
        <f t="shared" si="128"/>
        <v>0</v>
      </c>
      <c r="M537" s="46">
        <f t="shared" si="129"/>
        <v>0</v>
      </c>
    </row>
    <row r="538" spans="1:13" s="2" customFormat="1" ht="26.25" x14ac:dyDescent="0.25">
      <c r="A538" s="20" t="s">
        <v>1352</v>
      </c>
      <c r="B538" s="20" t="s">
        <v>1353</v>
      </c>
      <c r="C538" s="22" t="s">
        <v>845</v>
      </c>
      <c r="D538" s="9"/>
      <c r="E538" s="9"/>
      <c r="F538" s="44">
        <f t="shared" si="126"/>
        <v>0</v>
      </c>
      <c r="G538" s="45"/>
      <c r="H538" s="9"/>
      <c r="I538" s="66">
        <f t="shared" si="127"/>
        <v>0</v>
      </c>
      <c r="J538" s="46"/>
      <c r="K538" s="45"/>
      <c r="L538" s="66">
        <f t="shared" si="128"/>
        <v>0</v>
      </c>
      <c r="M538" s="46">
        <f t="shared" si="129"/>
        <v>0</v>
      </c>
    </row>
    <row r="539" spans="1:13" s="2" customFormat="1" ht="26.25" x14ac:dyDescent="0.25">
      <c r="A539" s="20" t="s">
        <v>1354</v>
      </c>
      <c r="B539" s="20" t="s">
        <v>1355</v>
      </c>
      <c r="C539" s="22" t="s">
        <v>1356</v>
      </c>
      <c r="D539" s="9"/>
      <c r="E539" s="9"/>
      <c r="F539" s="44">
        <f t="shared" si="126"/>
        <v>0</v>
      </c>
      <c r="G539" s="45"/>
      <c r="H539" s="9"/>
      <c r="I539" s="66">
        <f t="shared" si="127"/>
        <v>0</v>
      </c>
      <c r="J539" s="46"/>
      <c r="K539" s="45"/>
      <c r="L539" s="66">
        <f t="shared" si="128"/>
        <v>0</v>
      </c>
      <c r="M539" s="46">
        <f t="shared" si="129"/>
        <v>0</v>
      </c>
    </row>
    <row r="540" spans="1:13" s="2" customFormat="1" ht="26.25" x14ac:dyDescent="0.25">
      <c r="A540" s="20" t="s">
        <v>1357</v>
      </c>
      <c r="B540" s="20" t="s">
        <v>1358</v>
      </c>
      <c r="C540" s="22" t="s">
        <v>1359</v>
      </c>
      <c r="D540" s="9"/>
      <c r="E540" s="9"/>
      <c r="F540" s="44">
        <f t="shared" si="126"/>
        <v>0</v>
      </c>
      <c r="G540" s="45"/>
      <c r="H540" s="9"/>
      <c r="I540" s="66">
        <f t="shared" si="127"/>
        <v>0</v>
      </c>
      <c r="J540" s="46"/>
      <c r="K540" s="45"/>
      <c r="L540" s="66">
        <f t="shared" si="128"/>
        <v>0</v>
      </c>
      <c r="M540" s="46">
        <f t="shared" si="129"/>
        <v>0</v>
      </c>
    </row>
    <row r="541" spans="1:13" s="2" customFormat="1" ht="13.5" x14ac:dyDescent="0.25">
      <c r="A541" s="20" t="s">
        <v>1360</v>
      </c>
      <c r="B541" s="20" t="s">
        <v>1361</v>
      </c>
      <c r="C541" s="22" t="s">
        <v>848</v>
      </c>
      <c r="D541" s="9"/>
      <c r="E541" s="9"/>
      <c r="F541" s="44">
        <f t="shared" si="126"/>
        <v>0</v>
      </c>
      <c r="G541" s="45"/>
      <c r="H541" s="9"/>
      <c r="I541" s="66">
        <f t="shared" si="127"/>
        <v>0</v>
      </c>
      <c r="J541" s="46"/>
      <c r="K541" s="45"/>
      <c r="L541" s="66">
        <f t="shared" si="128"/>
        <v>0</v>
      </c>
      <c r="M541" s="46">
        <f t="shared" si="129"/>
        <v>0</v>
      </c>
    </row>
    <row r="542" spans="1:13" s="2" customFormat="1" ht="27" x14ac:dyDescent="0.25">
      <c r="A542" s="16" t="s">
        <v>1362</v>
      </c>
      <c r="B542" s="16" t="s">
        <v>1363</v>
      </c>
      <c r="C542" s="17" t="s">
        <v>863</v>
      </c>
      <c r="D542" s="8">
        <f>SUM(D543:D557)</f>
        <v>0</v>
      </c>
      <c r="E542" s="8">
        <f>SUM(E543:E557)</f>
        <v>0</v>
      </c>
      <c r="F542" s="8">
        <f>+E542+D542</f>
        <v>0</v>
      </c>
      <c r="G542" s="60">
        <f>SUM(G543:G557)</f>
        <v>0</v>
      </c>
      <c r="H542" s="8">
        <f>SUM(H543:H557)</f>
        <v>0</v>
      </c>
      <c r="I542" s="65">
        <f>SUM(I543:I557)</f>
        <v>0</v>
      </c>
      <c r="J542" s="43">
        <f>SUM(J543:J557)</f>
        <v>0</v>
      </c>
      <c r="K542" s="60">
        <f>SUM(K543:K557)</f>
        <v>0</v>
      </c>
      <c r="L542" s="74">
        <f>SUM(J542:K542)</f>
        <v>0</v>
      </c>
      <c r="M542" s="43">
        <f>SUM(M543:M557)</f>
        <v>0</v>
      </c>
    </row>
    <row r="543" spans="1:13" s="2" customFormat="1" ht="26.25" x14ac:dyDescent="0.25">
      <c r="A543" s="20" t="s">
        <v>1364</v>
      </c>
      <c r="B543" s="20" t="s">
        <v>1365</v>
      </c>
      <c r="C543" s="22" t="s">
        <v>866</v>
      </c>
      <c r="D543" s="9"/>
      <c r="E543" s="9"/>
      <c r="F543" s="44">
        <f>SUM(D543:E543)</f>
        <v>0</v>
      </c>
      <c r="G543" s="45"/>
      <c r="H543" s="9"/>
      <c r="I543" s="66">
        <f t="shared" ref="I543:I557" si="130">SUM(F543:H543)</f>
        <v>0</v>
      </c>
      <c r="J543" s="46"/>
      <c r="K543" s="45"/>
      <c r="L543" s="66">
        <f t="shared" ref="L543:L557" si="131">SUM(J543:K543)</f>
        <v>0</v>
      </c>
      <c r="M543" s="46">
        <f t="shared" ref="M543:M557" si="132">+L543+I543</f>
        <v>0</v>
      </c>
    </row>
    <row r="544" spans="1:13" s="2" customFormat="1" ht="39" x14ac:dyDescent="0.25">
      <c r="A544" s="20" t="s">
        <v>1366</v>
      </c>
      <c r="B544" s="20" t="s">
        <v>1367</v>
      </c>
      <c r="C544" s="22" t="s">
        <v>869</v>
      </c>
      <c r="D544" s="9"/>
      <c r="E544" s="9"/>
      <c r="F544" s="44">
        <f t="shared" ref="F544:F557" si="133">SUM(D544:E544)</f>
        <v>0</v>
      </c>
      <c r="G544" s="45"/>
      <c r="H544" s="9"/>
      <c r="I544" s="66">
        <f t="shared" si="130"/>
        <v>0</v>
      </c>
      <c r="J544" s="46"/>
      <c r="K544" s="45"/>
      <c r="L544" s="66">
        <f t="shared" si="131"/>
        <v>0</v>
      </c>
      <c r="M544" s="46">
        <f t="shared" si="132"/>
        <v>0</v>
      </c>
    </row>
    <row r="545" spans="1:16" s="2" customFormat="1" ht="13.5" x14ac:dyDescent="0.25">
      <c r="A545" s="20" t="s">
        <v>1368</v>
      </c>
      <c r="B545" s="20" t="s">
        <v>1369</v>
      </c>
      <c r="C545" s="22" t="s">
        <v>872</v>
      </c>
      <c r="D545" s="9"/>
      <c r="E545" s="9"/>
      <c r="F545" s="44">
        <f t="shared" si="133"/>
        <v>0</v>
      </c>
      <c r="G545" s="45"/>
      <c r="H545" s="9"/>
      <c r="I545" s="66">
        <f t="shared" si="130"/>
        <v>0</v>
      </c>
      <c r="J545" s="46"/>
      <c r="K545" s="45"/>
      <c r="L545" s="66">
        <f t="shared" si="131"/>
        <v>0</v>
      </c>
      <c r="M545" s="46">
        <f t="shared" si="132"/>
        <v>0</v>
      </c>
    </row>
    <row r="546" spans="1:16" s="2" customFormat="1" ht="26.25" x14ac:dyDescent="0.25">
      <c r="A546" s="20" t="s">
        <v>1370</v>
      </c>
      <c r="B546" s="20" t="s">
        <v>1371</v>
      </c>
      <c r="C546" s="22" t="s">
        <v>875</v>
      </c>
      <c r="D546" s="9"/>
      <c r="E546" s="9"/>
      <c r="F546" s="44">
        <f t="shared" si="133"/>
        <v>0</v>
      </c>
      <c r="G546" s="45"/>
      <c r="H546" s="9"/>
      <c r="I546" s="66">
        <f t="shared" si="130"/>
        <v>0</v>
      </c>
      <c r="J546" s="46"/>
      <c r="K546" s="45"/>
      <c r="L546" s="66">
        <f t="shared" si="131"/>
        <v>0</v>
      </c>
      <c r="M546" s="46">
        <f t="shared" si="132"/>
        <v>0</v>
      </c>
    </row>
    <row r="547" spans="1:16" s="2" customFormat="1" ht="13.5" x14ac:dyDescent="0.25">
      <c r="A547" s="20" t="s">
        <v>1372</v>
      </c>
      <c r="B547" s="20" t="s">
        <v>1373</v>
      </c>
      <c r="C547" s="22" t="s">
        <v>878</v>
      </c>
      <c r="D547" s="9"/>
      <c r="E547" s="9"/>
      <c r="F547" s="44">
        <f t="shared" si="133"/>
        <v>0</v>
      </c>
      <c r="G547" s="45"/>
      <c r="H547" s="9"/>
      <c r="I547" s="66">
        <f t="shared" si="130"/>
        <v>0</v>
      </c>
      <c r="J547" s="46"/>
      <c r="K547" s="45"/>
      <c r="L547" s="66">
        <f t="shared" si="131"/>
        <v>0</v>
      </c>
      <c r="M547" s="46">
        <f t="shared" si="132"/>
        <v>0</v>
      </c>
    </row>
    <row r="548" spans="1:16" s="2" customFormat="1" ht="13.5" x14ac:dyDescent="0.25">
      <c r="A548" s="20" t="s">
        <v>1374</v>
      </c>
      <c r="B548" s="20" t="s">
        <v>1375</v>
      </c>
      <c r="C548" s="22" t="s">
        <v>881</v>
      </c>
      <c r="D548" s="9"/>
      <c r="E548" s="9"/>
      <c r="F548" s="44">
        <f t="shared" si="133"/>
        <v>0</v>
      </c>
      <c r="G548" s="45"/>
      <c r="H548" s="9"/>
      <c r="I548" s="66">
        <f t="shared" si="130"/>
        <v>0</v>
      </c>
      <c r="J548" s="46"/>
      <c r="K548" s="45"/>
      <c r="L548" s="66">
        <f t="shared" si="131"/>
        <v>0</v>
      </c>
      <c r="M548" s="46">
        <f t="shared" si="132"/>
        <v>0</v>
      </c>
    </row>
    <row r="549" spans="1:16" s="2" customFormat="1" ht="26.25" x14ac:dyDescent="0.25">
      <c r="A549" s="20" t="s">
        <v>1376</v>
      </c>
      <c r="B549" s="20" t="s">
        <v>1377</v>
      </c>
      <c r="C549" s="22" t="s">
        <v>884</v>
      </c>
      <c r="D549" s="9"/>
      <c r="E549" s="9"/>
      <c r="F549" s="44">
        <f t="shared" si="133"/>
        <v>0</v>
      </c>
      <c r="G549" s="45"/>
      <c r="H549" s="9"/>
      <c r="I549" s="66">
        <f t="shared" si="130"/>
        <v>0</v>
      </c>
      <c r="J549" s="46"/>
      <c r="K549" s="45"/>
      <c r="L549" s="66">
        <f t="shared" si="131"/>
        <v>0</v>
      </c>
      <c r="M549" s="46">
        <f t="shared" si="132"/>
        <v>0</v>
      </c>
    </row>
    <row r="550" spans="1:16" s="2" customFormat="1" ht="26.25" x14ac:dyDescent="0.25">
      <c r="A550" s="20" t="s">
        <v>1378</v>
      </c>
      <c r="B550" s="20" t="s">
        <v>1379</v>
      </c>
      <c r="C550" s="22" t="s">
        <v>887</v>
      </c>
      <c r="D550" s="9"/>
      <c r="E550" s="9"/>
      <c r="F550" s="44">
        <f t="shared" si="133"/>
        <v>0</v>
      </c>
      <c r="G550" s="45"/>
      <c r="H550" s="9"/>
      <c r="I550" s="66">
        <f t="shared" si="130"/>
        <v>0</v>
      </c>
      <c r="J550" s="46"/>
      <c r="K550" s="45"/>
      <c r="L550" s="66">
        <f t="shared" si="131"/>
        <v>0</v>
      </c>
      <c r="M550" s="46">
        <f t="shared" si="132"/>
        <v>0</v>
      </c>
    </row>
    <row r="551" spans="1:16" s="2" customFormat="1" ht="39" x14ac:dyDescent="0.25">
      <c r="A551" s="20" t="s">
        <v>1380</v>
      </c>
      <c r="B551" s="20" t="s">
        <v>1381</v>
      </c>
      <c r="C551" s="22" t="s">
        <v>890</v>
      </c>
      <c r="D551" s="9"/>
      <c r="E551" s="9"/>
      <c r="F551" s="44">
        <f t="shared" si="133"/>
        <v>0</v>
      </c>
      <c r="G551" s="45"/>
      <c r="H551" s="9"/>
      <c r="I551" s="66">
        <f t="shared" si="130"/>
        <v>0</v>
      </c>
      <c r="J551" s="46"/>
      <c r="K551" s="45"/>
      <c r="L551" s="66">
        <f t="shared" si="131"/>
        <v>0</v>
      </c>
      <c r="M551" s="46">
        <f t="shared" si="132"/>
        <v>0</v>
      </c>
    </row>
    <row r="552" spans="1:16" s="2" customFormat="1" ht="26.25" x14ac:dyDescent="0.25">
      <c r="A552" s="20" t="s">
        <v>1382</v>
      </c>
      <c r="B552" s="20" t="s">
        <v>1383</v>
      </c>
      <c r="C552" s="22" t="s">
        <v>893</v>
      </c>
      <c r="D552" s="9"/>
      <c r="E552" s="9"/>
      <c r="F552" s="44">
        <f t="shared" si="133"/>
        <v>0</v>
      </c>
      <c r="G552" s="45"/>
      <c r="H552" s="9"/>
      <c r="I552" s="66">
        <f t="shared" si="130"/>
        <v>0</v>
      </c>
      <c r="J552" s="46"/>
      <c r="K552" s="45"/>
      <c r="L552" s="66">
        <f t="shared" si="131"/>
        <v>0</v>
      </c>
      <c r="M552" s="46">
        <f t="shared" si="132"/>
        <v>0</v>
      </c>
    </row>
    <row r="553" spans="1:16" s="2" customFormat="1" ht="13.5" x14ac:dyDescent="0.25">
      <c r="A553" s="20" t="s">
        <v>1384</v>
      </c>
      <c r="B553" s="20" t="s">
        <v>1385</v>
      </c>
      <c r="C553" s="22" t="s">
        <v>896</v>
      </c>
      <c r="D553" s="9"/>
      <c r="E553" s="9"/>
      <c r="F553" s="44">
        <f t="shared" si="133"/>
        <v>0</v>
      </c>
      <c r="G553" s="45"/>
      <c r="H553" s="9"/>
      <c r="I553" s="66">
        <f t="shared" si="130"/>
        <v>0</v>
      </c>
      <c r="J553" s="46"/>
      <c r="K553" s="45"/>
      <c r="L553" s="66">
        <f t="shared" si="131"/>
        <v>0</v>
      </c>
      <c r="M553" s="46">
        <f t="shared" si="132"/>
        <v>0</v>
      </c>
    </row>
    <row r="554" spans="1:16" s="2" customFormat="1" ht="26.25" x14ac:dyDescent="0.25">
      <c r="A554" s="20" t="s">
        <v>1386</v>
      </c>
      <c r="B554" s="20" t="s">
        <v>1387</v>
      </c>
      <c r="C554" s="22" t="s">
        <v>902</v>
      </c>
      <c r="D554" s="9"/>
      <c r="E554" s="9"/>
      <c r="F554" s="44">
        <f t="shared" si="133"/>
        <v>0</v>
      </c>
      <c r="G554" s="45"/>
      <c r="H554" s="9"/>
      <c r="I554" s="66">
        <f t="shared" si="130"/>
        <v>0</v>
      </c>
      <c r="J554" s="46"/>
      <c r="K554" s="45"/>
      <c r="L554" s="66">
        <f t="shared" si="131"/>
        <v>0</v>
      </c>
      <c r="M554" s="46">
        <f t="shared" si="132"/>
        <v>0</v>
      </c>
    </row>
    <row r="555" spans="1:16" s="2" customFormat="1" ht="13.5" x14ac:dyDescent="0.25">
      <c r="A555" s="20" t="s">
        <v>1388</v>
      </c>
      <c r="B555" s="20" t="s">
        <v>1389</v>
      </c>
      <c r="C555" s="22" t="s">
        <v>905</v>
      </c>
      <c r="D555" s="9"/>
      <c r="E555" s="9"/>
      <c r="F555" s="44">
        <f t="shared" si="133"/>
        <v>0</v>
      </c>
      <c r="G555" s="45"/>
      <c r="H555" s="9"/>
      <c r="I555" s="66">
        <f t="shared" si="130"/>
        <v>0</v>
      </c>
      <c r="J555" s="46"/>
      <c r="K555" s="45"/>
      <c r="L555" s="66">
        <f t="shared" si="131"/>
        <v>0</v>
      </c>
      <c r="M555" s="46">
        <f t="shared" si="132"/>
        <v>0</v>
      </c>
    </row>
    <row r="556" spans="1:16" s="2" customFormat="1" ht="26.25" x14ac:dyDescent="0.25">
      <c r="A556" s="20" t="s">
        <v>1390</v>
      </c>
      <c r="B556" s="20" t="s">
        <v>1391</v>
      </c>
      <c r="C556" s="22" t="s">
        <v>908</v>
      </c>
      <c r="D556" s="9"/>
      <c r="E556" s="9"/>
      <c r="F556" s="44">
        <f t="shared" si="133"/>
        <v>0</v>
      </c>
      <c r="G556" s="45"/>
      <c r="H556" s="9"/>
      <c r="I556" s="66">
        <f t="shared" si="130"/>
        <v>0</v>
      </c>
      <c r="J556" s="46"/>
      <c r="K556" s="45"/>
      <c r="L556" s="66">
        <f t="shared" si="131"/>
        <v>0</v>
      </c>
      <c r="M556" s="46">
        <f t="shared" si="132"/>
        <v>0</v>
      </c>
    </row>
    <row r="557" spans="1:16" s="2" customFormat="1" ht="13.5" x14ac:dyDescent="0.25">
      <c r="A557" s="20" t="s">
        <v>1392</v>
      </c>
      <c r="B557" s="20" t="s">
        <v>1393</v>
      </c>
      <c r="C557" s="22" t="s">
        <v>911</v>
      </c>
      <c r="D557" s="9"/>
      <c r="E557" s="9"/>
      <c r="F557" s="44">
        <f t="shared" si="133"/>
        <v>0</v>
      </c>
      <c r="G557" s="45"/>
      <c r="H557" s="9"/>
      <c r="I557" s="66">
        <f t="shared" si="130"/>
        <v>0</v>
      </c>
      <c r="J557" s="46"/>
      <c r="K557" s="45"/>
      <c r="L557" s="66">
        <f t="shared" si="131"/>
        <v>0</v>
      </c>
      <c r="M557" s="46">
        <f t="shared" si="132"/>
        <v>0</v>
      </c>
    </row>
    <row r="558" spans="1:16" ht="13.5" x14ac:dyDescent="0.25">
      <c r="A558" s="16" t="s">
        <v>1394</v>
      </c>
      <c r="B558" s="16" t="s">
        <v>1395</v>
      </c>
      <c r="C558" s="17" t="s">
        <v>1396</v>
      </c>
      <c r="D558" s="7">
        <f t="shared" ref="D558:L558" si="134">+D559+D1344+D1606</f>
        <v>602887403</v>
      </c>
      <c r="E558" s="7">
        <f t="shared" si="134"/>
        <v>1244804207.6800001</v>
      </c>
      <c r="F558" s="8">
        <f t="shared" si="134"/>
        <v>1847691610.6800001</v>
      </c>
      <c r="G558" s="10">
        <f t="shared" si="134"/>
        <v>0</v>
      </c>
      <c r="H558" s="7">
        <f>+H559+H1344+H1606</f>
        <v>13261522234</v>
      </c>
      <c r="I558" s="65">
        <f>+I559+I1344+I1606</f>
        <v>15109213844.68</v>
      </c>
      <c r="J558" s="43">
        <f t="shared" si="134"/>
        <v>853870546</v>
      </c>
      <c r="K558" s="10">
        <f t="shared" si="134"/>
        <v>4411915609.3199997</v>
      </c>
      <c r="L558" s="65">
        <f t="shared" si="134"/>
        <v>5265786155.3199997</v>
      </c>
      <c r="M558" s="43">
        <f>+M559+M1344+M1606</f>
        <v>20375000000</v>
      </c>
      <c r="N558" s="77"/>
      <c r="O558" s="4"/>
      <c r="P558" s="78"/>
    </row>
    <row r="559" spans="1:16" ht="27" x14ac:dyDescent="0.25">
      <c r="A559" s="16" t="s">
        <v>1397</v>
      </c>
      <c r="B559" s="16" t="s">
        <v>1398</v>
      </c>
      <c r="C559" s="17" t="s">
        <v>1399</v>
      </c>
      <c r="D559" s="7">
        <f t="shared" ref="D559:K559" si="135">+D560+D802+D876+D1054+D1156</f>
        <v>494882314</v>
      </c>
      <c r="E559" s="7">
        <f t="shared" si="135"/>
        <v>1044659304.6800001</v>
      </c>
      <c r="F559" s="8">
        <f t="shared" si="135"/>
        <v>1539541618.6800001</v>
      </c>
      <c r="G559" s="10">
        <f t="shared" si="135"/>
        <v>0</v>
      </c>
      <c r="H559" s="7">
        <f t="shared" si="135"/>
        <v>11611522234</v>
      </c>
      <c r="I559" s="65">
        <f t="shared" si="135"/>
        <v>13151063852.68</v>
      </c>
      <c r="J559" s="43">
        <f t="shared" si="135"/>
        <v>0</v>
      </c>
      <c r="K559" s="10">
        <f t="shared" si="135"/>
        <v>0</v>
      </c>
      <c r="L559" s="65">
        <f t="shared" ref="L559:L568" si="136">SUM(J559:K559)</f>
        <v>0</v>
      </c>
      <c r="M559" s="42">
        <f>L559+I559</f>
        <v>13151063852.68</v>
      </c>
    </row>
    <row r="560" spans="1:16" ht="40.5" x14ac:dyDescent="0.25">
      <c r="A560" s="16" t="s">
        <v>1400</v>
      </c>
      <c r="B560" s="16" t="s">
        <v>1401</v>
      </c>
      <c r="C560" s="26" t="s">
        <v>1402</v>
      </c>
      <c r="D560" s="7">
        <f t="shared" ref="D560:K560" si="137">+D561+D716+D759</f>
        <v>0</v>
      </c>
      <c r="E560" s="7">
        <f t="shared" si="137"/>
        <v>329487633.68000001</v>
      </c>
      <c r="F560" s="8">
        <f t="shared" si="137"/>
        <v>329487633.68000001</v>
      </c>
      <c r="G560" s="10">
        <f t="shared" si="137"/>
        <v>0</v>
      </c>
      <c r="H560" s="7">
        <f>+H561+H716+H759</f>
        <v>2911600000</v>
      </c>
      <c r="I560" s="65">
        <f>+I561+I716+I759</f>
        <v>3241087633.6800003</v>
      </c>
      <c r="J560" s="43">
        <f t="shared" si="137"/>
        <v>0</v>
      </c>
      <c r="K560" s="10">
        <f t="shared" si="137"/>
        <v>0</v>
      </c>
      <c r="L560" s="65">
        <f t="shared" si="136"/>
        <v>0</v>
      </c>
      <c r="M560" s="42">
        <f>L560+I560</f>
        <v>3241087633.6800003</v>
      </c>
    </row>
    <row r="561" spans="1:13" ht="27" x14ac:dyDescent="0.25">
      <c r="A561" s="16" t="s">
        <v>1403</v>
      </c>
      <c r="B561" s="16" t="s">
        <v>1404</v>
      </c>
      <c r="C561" s="26" t="s">
        <v>1405</v>
      </c>
      <c r="D561" s="7">
        <f t="shared" ref="D561:K561" si="138">+D562+D576+D590+D604+D618+D632+D646+D660+D674+D688+D702</f>
        <v>0</v>
      </c>
      <c r="E561" s="7">
        <f t="shared" si="138"/>
        <v>329204998.68000001</v>
      </c>
      <c r="F561" s="8">
        <f t="shared" si="138"/>
        <v>329204998.68000001</v>
      </c>
      <c r="G561" s="10">
        <f t="shared" si="138"/>
        <v>0</v>
      </c>
      <c r="H561" s="7">
        <f>+H562+H576+H590+H604+H618+H632+H646+H660+H674+H688+H702</f>
        <v>2630100000</v>
      </c>
      <c r="I561" s="65">
        <f>+I562+I576+I590+I604+I618+I632+I646+I660+I674+I688+I702</f>
        <v>2959304998.6800003</v>
      </c>
      <c r="J561" s="43">
        <f t="shared" si="138"/>
        <v>0</v>
      </c>
      <c r="K561" s="10">
        <f t="shared" si="138"/>
        <v>0</v>
      </c>
      <c r="L561" s="65">
        <f t="shared" si="136"/>
        <v>0</v>
      </c>
      <c r="M561" s="42">
        <f>L561+I561</f>
        <v>2959304998.6800003</v>
      </c>
    </row>
    <row r="562" spans="1:13" ht="27" x14ac:dyDescent="0.25">
      <c r="A562" s="16" t="s">
        <v>1422</v>
      </c>
      <c r="B562" s="16" t="s">
        <v>1407</v>
      </c>
      <c r="C562" s="26" t="s">
        <v>1408</v>
      </c>
      <c r="D562" s="7">
        <f t="shared" ref="D562:K563" si="139">+D563</f>
        <v>0</v>
      </c>
      <c r="E562" s="7">
        <f t="shared" si="139"/>
        <v>329204998.68000001</v>
      </c>
      <c r="F562" s="8">
        <f t="shared" si="139"/>
        <v>329204998.68000001</v>
      </c>
      <c r="G562" s="10">
        <f t="shared" si="139"/>
        <v>0</v>
      </c>
      <c r="H562" s="7">
        <f t="shared" si="139"/>
        <v>1200000000</v>
      </c>
      <c r="I562" s="65">
        <f t="shared" si="139"/>
        <v>1529204998.6800001</v>
      </c>
      <c r="J562" s="43">
        <f t="shared" si="139"/>
        <v>0</v>
      </c>
      <c r="K562" s="10">
        <f t="shared" si="139"/>
        <v>0</v>
      </c>
      <c r="L562" s="65">
        <f t="shared" si="136"/>
        <v>0</v>
      </c>
      <c r="M562" s="42">
        <f>L562+I562</f>
        <v>1529204998.6800001</v>
      </c>
    </row>
    <row r="563" spans="1:13" s="2" customFormat="1" ht="13.5" x14ac:dyDescent="0.25">
      <c r="A563" s="16" t="s">
        <v>1422</v>
      </c>
      <c r="B563" s="16" t="s">
        <v>1632</v>
      </c>
      <c r="C563" s="17" t="s">
        <v>170</v>
      </c>
      <c r="D563" s="7">
        <f t="shared" si="139"/>
        <v>0</v>
      </c>
      <c r="E563" s="7">
        <f t="shared" si="139"/>
        <v>329204998.68000001</v>
      </c>
      <c r="F563" s="8">
        <f t="shared" si="139"/>
        <v>329204998.68000001</v>
      </c>
      <c r="G563" s="10">
        <f t="shared" si="139"/>
        <v>0</v>
      </c>
      <c r="H563" s="7">
        <f t="shared" si="139"/>
        <v>1200000000</v>
      </c>
      <c r="I563" s="65">
        <f t="shared" si="139"/>
        <v>1529204998.6800001</v>
      </c>
      <c r="J563" s="43">
        <f t="shared" si="139"/>
        <v>0</v>
      </c>
      <c r="K563" s="10">
        <f t="shared" si="139"/>
        <v>0</v>
      </c>
      <c r="L563" s="65">
        <f t="shared" si="136"/>
        <v>0</v>
      </c>
      <c r="M563" s="42">
        <f>L563+I563</f>
        <v>1529204998.6800001</v>
      </c>
    </row>
    <row r="564" spans="1:13" s="2" customFormat="1" ht="13.5" x14ac:dyDescent="0.25">
      <c r="A564" s="16" t="s">
        <v>1422</v>
      </c>
      <c r="B564" s="16" t="s">
        <v>1633</v>
      </c>
      <c r="C564" s="17" t="s">
        <v>330</v>
      </c>
      <c r="D564" s="7">
        <f>SUM(D565:D575)</f>
        <v>0</v>
      </c>
      <c r="E564" s="7">
        <f>SUM(E565:E575)</f>
        <v>329204998.68000001</v>
      </c>
      <c r="F564" s="8">
        <f>+D564+E564</f>
        <v>329204998.68000001</v>
      </c>
      <c r="G564" s="10">
        <f>SUM(G565:G575)</f>
        <v>0</v>
      </c>
      <c r="H564" s="7">
        <f>SUM(H565:H575)</f>
        <v>1200000000</v>
      </c>
      <c r="I564" s="65">
        <f>+SUM(F564:H564)</f>
        <v>1529204998.6800001</v>
      </c>
      <c r="J564" s="43">
        <f>SUM(J565:J575)</f>
        <v>0</v>
      </c>
      <c r="K564" s="10">
        <f>SUM(K565:K575)</f>
        <v>0</v>
      </c>
      <c r="L564" s="65">
        <f t="shared" si="136"/>
        <v>0</v>
      </c>
      <c r="M564" s="42">
        <f>SUM(M565:M575)</f>
        <v>1529204998.6800001</v>
      </c>
    </row>
    <row r="565" spans="1:13" s="2" customFormat="1" ht="27" x14ac:dyDescent="0.25">
      <c r="A565" s="27" t="s">
        <v>1422</v>
      </c>
      <c r="B565" s="27" t="s">
        <v>1634</v>
      </c>
      <c r="C565" s="28" t="s">
        <v>333</v>
      </c>
      <c r="D565" s="11"/>
      <c r="E565" s="11"/>
      <c r="F565" s="52">
        <f>SUM(D565:E565)</f>
        <v>0</v>
      </c>
      <c r="G565" s="53"/>
      <c r="H565" s="11"/>
      <c r="I565" s="68">
        <f>SUM(F565:H565)</f>
        <v>0</v>
      </c>
      <c r="J565" s="54"/>
      <c r="K565" s="53"/>
      <c r="L565" s="68">
        <f t="shared" si="136"/>
        <v>0</v>
      </c>
      <c r="M565" s="54">
        <f>+L565+I565</f>
        <v>0</v>
      </c>
    </row>
    <row r="566" spans="1:13" s="2" customFormat="1" ht="13.5" x14ac:dyDescent="0.25">
      <c r="A566" s="27" t="s">
        <v>1422</v>
      </c>
      <c r="B566" s="27" t="s">
        <v>1635</v>
      </c>
      <c r="C566" s="28" t="s">
        <v>369</v>
      </c>
      <c r="D566" s="11"/>
      <c r="E566" s="11"/>
      <c r="F566" s="52">
        <f t="shared" ref="F566:F575" si="140">SUM(D566:E566)</f>
        <v>0</v>
      </c>
      <c r="G566" s="53"/>
      <c r="H566" s="11"/>
      <c r="I566" s="68">
        <f t="shared" ref="I566:I575" si="141">SUM(F566:H566)</f>
        <v>0</v>
      </c>
      <c r="J566" s="54"/>
      <c r="K566" s="53"/>
      <c r="L566" s="68">
        <f t="shared" si="136"/>
        <v>0</v>
      </c>
      <c r="M566" s="54">
        <f t="shared" ref="M566:M575" si="142">+L566+I566</f>
        <v>0</v>
      </c>
    </row>
    <row r="567" spans="1:13" s="2" customFormat="1" ht="40.5" x14ac:dyDescent="0.25">
      <c r="A567" s="27" t="s">
        <v>1422</v>
      </c>
      <c r="B567" s="27" t="s">
        <v>1636</v>
      </c>
      <c r="C567" s="28" t="s">
        <v>384</v>
      </c>
      <c r="D567" s="11"/>
      <c r="E567" s="11"/>
      <c r="F567" s="52">
        <f t="shared" si="140"/>
        <v>0</v>
      </c>
      <c r="G567" s="53"/>
      <c r="H567" s="11"/>
      <c r="I567" s="68">
        <f t="shared" si="141"/>
        <v>0</v>
      </c>
      <c r="J567" s="54"/>
      <c r="K567" s="53"/>
      <c r="L567" s="68">
        <f t="shared" si="136"/>
        <v>0</v>
      </c>
      <c r="M567" s="54">
        <f t="shared" si="142"/>
        <v>0</v>
      </c>
    </row>
    <row r="568" spans="1:13" s="2" customFormat="1" ht="27" x14ac:dyDescent="0.25">
      <c r="A568" s="27" t="s">
        <v>1422</v>
      </c>
      <c r="B568" s="27" t="s">
        <v>1637</v>
      </c>
      <c r="C568" s="28" t="s">
        <v>459</v>
      </c>
      <c r="D568" s="11"/>
      <c r="E568" s="11"/>
      <c r="F568" s="52">
        <f t="shared" si="140"/>
        <v>0</v>
      </c>
      <c r="G568" s="53"/>
      <c r="H568" s="11">
        <v>13547656</v>
      </c>
      <c r="I568" s="68">
        <f t="shared" si="141"/>
        <v>13547656</v>
      </c>
      <c r="J568" s="54"/>
      <c r="K568" s="53"/>
      <c r="L568" s="68">
        <f t="shared" si="136"/>
        <v>0</v>
      </c>
      <c r="M568" s="54">
        <f t="shared" si="142"/>
        <v>13547656</v>
      </c>
    </row>
    <row r="569" spans="1:13" s="2" customFormat="1" ht="13.5" x14ac:dyDescent="0.25">
      <c r="A569" s="27" t="s">
        <v>1422</v>
      </c>
      <c r="B569" s="27" t="s">
        <v>1638</v>
      </c>
      <c r="C569" s="28" t="s">
        <v>588</v>
      </c>
      <c r="D569" s="11"/>
      <c r="E569" s="11"/>
      <c r="F569" s="52">
        <f t="shared" si="140"/>
        <v>0</v>
      </c>
      <c r="G569" s="53"/>
      <c r="H569" s="11"/>
      <c r="I569" s="68">
        <f t="shared" si="141"/>
        <v>0</v>
      </c>
      <c r="J569" s="54"/>
      <c r="K569" s="53"/>
      <c r="L569" s="68">
        <f t="shared" ref="L569:L629" si="143">SUM(J569:K569)</f>
        <v>0</v>
      </c>
      <c r="M569" s="54">
        <f t="shared" si="142"/>
        <v>0</v>
      </c>
    </row>
    <row r="570" spans="1:13" s="2" customFormat="1" ht="13.5" x14ac:dyDescent="0.25">
      <c r="A570" s="27" t="s">
        <v>1422</v>
      </c>
      <c r="B570" s="27" t="s">
        <v>1639</v>
      </c>
      <c r="C570" s="28" t="s">
        <v>650</v>
      </c>
      <c r="D570" s="11"/>
      <c r="E570" s="11"/>
      <c r="F570" s="52">
        <f t="shared" si="140"/>
        <v>0</v>
      </c>
      <c r="G570" s="53"/>
      <c r="H570" s="11"/>
      <c r="I570" s="68">
        <f t="shared" si="141"/>
        <v>0</v>
      </c>
      <c r="J570" s="54"/>
      <c r="K570" s="53"/>
      <c r="L570" s="68">
        <f t="shared" si="143"/>
        <v>0</v>
      </c>
      <c r="M570" s="54">
        <f t="shared" si="142"/>
        <v>0</v>
      </c>
    </row>
    <row r="571" spans="1:13" s="2" customFormat="1" ht="54" x14ac:dyDescent="0.25">
      <c r="A571" s="27" t="s">
        <v>1422</v>
      </c>
      <c r="B571" s="27" t="s">
        <v>1640</v>
      </c>
      <c r="C571" s="28" t="s">
        <v>674</v>
      </c>
      <c r="D571" s="11"/>
      <c r="E571" s="11"/>
      <c r="F571" s="52">
        <f t="shared" si="140"/>
        <v>0</v>
      </c>
      <c r="G571" s="53"/>
      <c r="H571" s="11">
        <v>106839825</v>
      </c>
      <c r="I571" s="68">
        <f t="shared" si="141"/>
        <v>106839825</v>
      </c>
      <c r="J571" s="54"/>
      <c r="K571" s="53"/>
      <c r="L571" s="68">
        <f t="shared" si="143"/>
        <v>0</v>
      </c>
      <c r="M571" s="54">
        <f t="shared" si="142"/>
        <v>106839825</v>
      </c>
    </row>
    <row r="572" spans="1:13" s="2" customFormat="1" ht="27" x14ac:dyDescent="0.25">
      <c r="A572" s="27" t="s">
        <v>1422</v>
      </c>
      <c r="B572" s="27" t="s">
        <v>1641</v>
      </c>
      <c r="C572" s="28" t="s">
        <v>722</v>
      </c>
      <c r="D572" s="11"/>
      <c r="E572" s="11"/>
      <c r="F572" s="52">
        <f t="shared" si="140"/>
        <v>0</v>
      </c>
      <c r="G572" s="53"/>
      <c r="H572" s="11">
        <v>104429050</v>
      </c>
      <c r="I572" s="68">
        <f t="shared" si="141"/>
        <v>104429050</v>
      </c>
      <c r="J572" s="54"/>
      <c r="K572" s="53"/>
      <c r="L572" s="68">
        <f t="shared" si="143"/>
        <v>0</v>
      </c>
      <c r="M572" s="54">
        <f t="shared" si="142"/>
        <v>104429050</v>
      </c>
    </row>
    <row r="573" spans="1:13" s="2" customFormat="1" ht="27" x14ac:dyDescent="0.25">
      <c r="A573" s="27" t="s">
        <v>1422</v>
      </c>
      <c r="B573" s="27" t="s">
        <v>1642</v>
      </c>
      <c r="C573" s="28" t="s">
        <v>755</v>
      </c>
      <c r="D573" s="11"/>
      <c r="E573" s="11">
        <v>329204998.68000001</v>
      </c>
      <c r="F573" s="52">
        <f t="shared" si="140"/>
        <v>329204998.68000001</v>
      </c>
      <c r="G573" s="53"/>
      <c r="H573" s="11">
        <v>975183469</v>
      </c>
      <c r="I573" s="68">
        <f t="shared" si="141"/>
        <v>1304388467.6800001</v>
      </c>
      <c r="J573" s="54"/>
      <c r="K573" s="53"/>
      <c r="L573" s="68">
        <f t="shared" si="143"/>
        <v>0</v>
      </c>
      <c r="M573" s="54">
        <f t="shared" si="142"/>
        <v>1304388467.6800001</v>
      </c>
    </row>
    <row r="574" spans="1:13" s="2" customFormat="1" ht="27" x14ac:dyDescent="0.25">
      <c r="A574" s="27" t="s">
        <v>1422</v>
      </c>
      <c r="B574" s="27" t="s">
        <v>1643</v>
      </c>
      <c r="C574" s="28" t="s">
        <v>863</v>
      </c>
      <c r="D574" s="11"/>
      <c r="E574" s="11"/>
      <c r="F574" s="52">
        <f t="shared" si="140"/>
        <v>0</v>
      </c>
      <c r="G574" s="53"/>
      <c r="H574" s="11"/>
      <c r="I574" s="68">
        <f t="shared" si="141"/>
        <v>0</v>
      </c>
      <c r="J574" s="54"/>
      <c r="K574" s="53"/>
      <c r="L574" s="68">
        <f t="shared" si="143"/>
        <v>0</v>
      </c>
      <c r="M574" s="54">
        <f t="shared" si="142"/>
        <v>0</v>
      </c>
    </row>
    <row r="575" spans="1:13" s="2" customFormat="1" ht="13.5" x14ac:dyDescent="0.25">
      <c r="A575" s="27" t="s">
        <v>1422</v>
      </c>
      <c r="B575" s="27" t="s">
        <v>1644</v>
      </c>
      <c r="C575" s="28" t="s">
        <v>914</v>
      </c>
      <c r="D575" s="11"/>
      <c r="E575" s="11"/>
      <c r="F575" s="52">
        <f t="shared" si="140"/>
        <v>0</v>
      </c>
      <c r="G575" s="53"/>
      <c r="H575" s="11"/>
      <c r="I575" s="68">
        <f t="shared" si="141"/>
        <v>0</v>
      </c>
      <c r="J575" s="54"/>
      <c r="K575" s="53"/>
      <c r="L575" s="68">
        <f t="shared" si="143"/>
        <v>0</v>
      </c>
      <c r="M575" s="54">
        <f t="shared" si="142"/>
        <v>0</v>
      </c>
    </row>
    <row r="576" spans="1:13" ht="24.75" customHeight="1" x14ac:dyDescent="0.25">
      <c r="A576" s="16" t="s">
        <v>1422</v>
      </c>
      <c r="B576" s="16" t="s">
        <v>1645</v>
      </c>
      <c r="C576" s="26" t="s">
        <v>1423</v>
      </c>
      <c r="D576" s="7">
        <f t="shared" ref="D576:I577" si="144">+D577</f>
        <v>0</v>
      </c>
      <c r="E576" s="7">
        <f t="shared" si="144"/>
        <v>0</v>
      </c>
      <c r="F576" s="8">
        <f t="shared" si="144"/>
        <v>0</v>
      </c>
      <c r="G576" s="10">
        <f t="shared" si="144"/>
        <v>0</v>
      </c>
      <c r="H576" s="7">
        <f t="shared" si="144"/>
        <v>500000000</v>
      </c>
      <c r="I576" s="65">
        <f t="shared" si="144"/>
        <v>500000000</v>
      </c>
      <c r="J576" s="43">
        <f>+J577</f>
        <v>0</v>
      </c>
      <c r="K576" s="10">
        <f>+K577</f>
        <v>0</v>
      </c>
      <c r="L576" s="65">
        <f t="shared" si="143"/>
        <v>0</v>
      </c>
      <c r="M576" s="42">
        <f t="shared" ref="M576:M577" si="145">L576+I576</f>
        <v>500000000</v>
      </c>
    </row>
    <row r="577" spans="1:13" s="2" customFormat="1" ht="13.5" x14ac:dyDescent="0.25">
      <c r="A577" s="16" t="s">
        <v>1422</v>
      </c>
      <c r="B577" s="16" t="s">
        <v>1659</v>
      </c>
      <c r="C577" s="17" t="s">
        <v>170</v>
      </c>
      <c r="D577" s="7">
        <f t="shared" si="144"/>
        <v>0</v>
      </c>
      <c r="E577" s="7">
        <f t="shared" si="144"/>
        <v>0</v>
      </c>
      <c r="F577" s="8">
        <f t="shared" si="144"/>
        <v>0</v>
      </c>
      <c r="G577" s="10">
        <f t="shared" si="144"/>
        <v>0</v>
      </c>
      <c r="H577" s="7">
        <f t="shared" si="144"/>
        <v>500000000</v>
      </c>
      <c r="I577" s="65">
        <f t="shared" si="144"/>
        <v>500000000</v>
      </c>
      <c r="J577" s="43">
        <f>+J578</f>
        <v>0</v>
      </c>
      <c r="K577" s="10">
        <f>+K578</f>
        <v>0</v>
      </c>
      <c r="L577" s="65">
        <f t="shared" si="143"/>
        <v>0</v>
      </c>
      <c r="M577" s="42">
        <f t="shared" si="145"/>
        <v>500000000</v>
      </c>
    </row>
    <row r="578" spans="1:13" s="2" customFormat="1" ht="13.5" x14ac:dyDescent="0.25">
      <c r="A578" s="16" t="s">
        <v>1422</v>
      </c>
      <c r="B578" s="16" t="s">
        <v>1660</v>
      </c>
      <c r="C578" s="17" t="s">
        <v>330</v>
      </c>
      <c r="D578" s="7">
        <f>SUM(D579:D589)</f>
        <v>0</v>
      </c>
      <c r="E578" s="7">
        <f>SUM(E579:E589)</f>
        <v>0</v>
      </c>
      <c r="F578" s="8">
        <f>+D578+E578</f>
        <v>0</v>
      </c>
      <c r="G578" s="10">
        <f>SUM(G579:G589)</f>
        <v>0</v>
      </c>
      <c r="H578" s="7">
        <f>SUM(H579:H589)</f>
        <v>500000000</v>
      </c>
      <c r="I578" s="65">
        <f>+SUM(F578:H578)</f>
        <v>500000000</v>
      </c>
      <c r="J578" s="43">
        <f>SUM(J579:J589)</f>
        <v>0</v>
      </c>
      <c r="K578" s="10">
        <f>SUM(K579:K589)</f>
        <v>0</v>
      </c>
      <c r="L578" s="65">
        <f t="shared" si="143"/>
        <v>0</v>
      </c>
      <c r="M578" s="42">
        <f>SUM(M579:M589)</f>
        <v>500000000</v>
      </c>
    </row>
    <row r="579" spans="1:13" s="2" customFormat="1" ht="27" x14ac:dyDescent="0.25">
      <c r="A579" s="27" t="s">
        <v>1422</v>
      </c>
      <c r="B579" s="27" t="s">
        <v>1661</v>
      </c>
      <c r="C579" s="28" t="s">
        <v>333</v>
      </c>
      <c r="D579" s="11"/>
      <c r="E579" s="11"/>
      <c r="F579" s="52">
        <f>SUM(D579:E579)</f>
        <v>0</v>
      </c>
      <c r="G579" s="53"/>
      <c r="H579" s="11"/>
      <c r="I579" s="68">
        <f t="shared" ref="I579:I589" si="146">SUM(F579:H579)</f>
        <v>0</v>
      </c>
      <c r="J579" s="54"/>
      <c r="K579" s="53"/>
      <c r="L579" s="68">
        <f t="shared" si="143"/>
        <v>0</v>
      </c>
      <c r="M579" s="54">
        <f t="shared" ref="M579:M589" si="147">+L579+I579</f>
        <v>0</v>
      </c>
    </row>
    <row r="580" spans="1:13" s="2" customFormat="1" ht="13.5" x14ac:dyDescent="0.25">
      <c r="A580" s="27" t="s">
        <v>1422</v>
      </c>
      <c r="B580" s="27" t="s">
        <v>1662</v>
      </c>
      <c r="C580" s="28" t="s">
        <v>369</v>
      </c>
      <c r="D580" s="11"/>
      <c r="E580" s="11"/>
      <c r="F580" s="52">
        <f t="shared" ref="F580:F589" si="148">SUM(D580:E580)</f>
        <v>0</v>
      </c>
      <c r="G580" s="53"/>
      <c r="H580" s="11"/>
      <c r="I580" s="68">
        <f t="shared" si="146"/>
        <v>0</v>
      </c>
      <c r="J580" s="54"/>
      <c r="K580" s="53"/>
      <c r="L580" s="68">
        <f t="shared" si="143"/>
        <v>0</v>
      </c>
      <c r="M580" s="54">
        <f t="shared" si="147"/>
        <v>0</v>
      </c>
    </row>
    <row r="581" spans="1:13" s="2" customFormat="1" ht="40.5" x14ac:dyDescent="0.25">
      <c r="A581" s="27" t="s">
        <v>1422</v>
      </c>
      <c r="B581" s="27" t="s">
        <v>1663</v>
      </c>
      <c r="C581" s="28" t="s">
        <v>384</v>
      </c>
      <c r="D581" s="11"/>
      <c r="E581" s="11"/>
      <c r="F581" s="52">
        <f t="shared" si="148"/>
        <v>0</v>
      </c>
      <c r="G581" s="53"/>
      <c r="H581" s="11"/>
      <c r="I581" s="68">
        <f t="shared" si="146"/>
        <v>0</v>
      </c>
      <c r="J581" s="54"/>
      <c r="K581" s="53"/>
      <c r="L581" s="68">
        <f t="shared" si="143"/>
        <v>0</v>
      </c>
      <c r="M581" s="54">
        <f t="shared" si="147"/>
        <v>0</v>
      </c>
    </row>
    <row r="582" spans="1:13" s="2" customFormat="1" ht="27" x14ac:dyDescent="0.25">
      <c r="A582" s="27" t="s">
        <v>1422</v>
      </c>
      <c r="B582" s="27" t="s">
        <v>1664</v>
      </c>
      <c r="C582" s="28" t="s">
        <v>459</v>
      </c>
      <c r="D582" s="11"/>
      <c r="E582" s="11"/>
      <c r="F582" s="52">
        <f t="shared" si="148"/>
        <v>0</v>
      </c>
      <c r="G582" s="53"/>
      <c r="H582" s="11">
        <v>13547656</v>
      </c>
      <c r="I582" s="68">
        <f t="shared" si="146"/>
        <v>13547656</v>
      </c>
      <c r="J582" s="54"/>
      <c r="K582" s="53"/>
      <c r="L582" s="68">
        <f t="shared" si="143"/>
        <v>0</v>
      </c>
      <c r="M582" s="54">
        <f t="shared" si="147"/>
        <v>13547656</v>
      </c>
    </row>
    <row r="583" spans="1:13" s="2" customFormat="1" ht="13.5" x14ac:dyDescent="0.25">
      <c r="A583" s="27" t="s">
        <v>1422</v>
      </c>
      <c r="B583" s="27" t="s">
        <v>1665</v>
      </c>
      <c r="C583" s="28" t="s">
        <v>588</v>
      </c>
      <c r="D583" s="11"/>
      <c r="E583" s="11"/>
      <c r="F583" s="52">
        <f t="shared" si="148"/>
        <v>0</v>
      </c>
      <c r="G583" s="53"/>
      <c r="H583" s="11"/>
      <c r="I583" s="68">
        <f t="shared" si="146"/>
        <v>0</v>
      </c>
      <c r="J583" s="54"/>
      <c r="K583" s="53"/>
      <c r="L583" s="68">
        <f t="shared" si="143"/>
        <v>0</v>
      </c>
      <c r="M583" s="54">
        <f t="shared" si="147"/>
        <v>0</v>
      </c>
    </row>
    <row r="584" spans="1:13" s="2" customFormat="1" ht="13.5" x14ac:dyDescent="0.25">
      <c r="A584" s="27" t="s">
        <v>1422</v>
      </c>
      <c r="B584" s="27" t="s">
        <v>1666</v>
      </c>
      <c r="C584" s="28" t="s">
        <v>650</v>
      </c>
      <c r="D584" s="11"/>
      <c r="E584" s="11"/>
      <c r="F584" s="52">
        <f t="shared" si="148"/>
        <v>0</v>
      </c>
      <c r="G584" s="53"/>
      <c r="H584" s="11"/>
      <c r="I584" s="68">
        <f t="shared" si="146"/>
        <v>0</v>
      </c>
      <c r="J584" s="54"/>
      <c r="K584" s="53"/>
      <c r="L584" s="68">
        <f t="shared" si="143"/>
        <v>0</v>
      </c>
      <c r="M584" s="54">
        <f t="shared" si="147"/>
        <v>0</v>
      </c>
    </row>
    <row r="585" spans="1:13" s="2" customFormat="1" ht="54" x14ac:dyDescent="0.25">
      <c r="A585" s="27" t="s">
        <v>1422</v>
      </c>
      <c r="B585" s="27" t="s">
        <v>1667</v>
      </c>
      <c r="C585" s="28" t="s">
        <v>674</v>
      </c>
      <c r="D585" s="11"/>
      <c r="E585" s="11"/>
      <c r="F585" s="52">
        <f t="shared" si="148"/>
        <v>0</v>
      </c>
      <c r="G585" s="53"/>
      <c r="H585" s="11">
        <v>115679648</v>
      </c>
      <c r="I585" s="68">
        <f t="shared" si="146"/>
        <v>115679648</v>
      </c>
      <c r="J585" s="54"/>
      <c r="K585" s="53"/>
      <c r="L585" s="68">
        <f t="shared" si="143"/>
        <v>0</v>
      </c>
      <c r="M585" s="54">
        <f t="shared" si="147"/>
        <v>115679648</v>
      </c>
    </row>
    <row r="586" spans="1:13" s="2" customFormat="1" ht="27" x14ac:dyDescent="0.25">
      <c r="A586" s="27" t="s">
        <v>1422</v>
      </c>
      <c r="B586" s="27" t="s">
        <v>1668</v>
      </c>
      <c r="C586" s="28" t="s">
        <v>722</v>
      </c>
      <c r="D586" s="11"/>
      <c r="E586" s="11"/>
      <c r="F586" s="52">
        <f t="shared" si="148"/>
        <v>0</v>
      </c>
      <c r="G586" s="53"/>
      <c r="H586" s="11">
        <v>107000000</v>
      </c>
      <c r="I586" s="68">
        <f t="shared" si="146"/>
        <v>107000000</v>
      </c>
      <c r="J586" s="54"/>
      <c r="K586" s="53"/>
      <c r="L586" s="68">
        <f t="shared" si="143"/>
        <v>0</v>
      </c>
      <c r="M586" s="54">
        <f t="shared" si="147"/>
        <v>107000000</v>
      </c>
    </row>
    <row r="587" spans="1:13" s="2" customFormat="1" ht="27" x14ac:dyDescent="0.25">
      <c r="A587" s="27" t="s">
        <v>1422</v>
      </c>
      <c r="B587" s="27" t="s">
        <v>1669</v>
      </c>
      <c r="C587" s="28" t="s">
        <v>755</v>
      </c>
      <c r="D587" s="11"/>
      <c r="E587" s="11"/>
      <c r="F587" s="52">
        <f t="shared" si="148"/>
        <v>0</v>
      </c>
      <c r="G587" s="53"/>
      <c r="H587" s="11">
        <v>263772696</v>
      </c>
      <c r="I587" s="68">
        <f t="shared" si="146"/>
        <v>263772696</v>
      </c>
      <c r="J587" s="54"/>
      <c r="K587" s="53"/>
      <c r="L587" s="68">
        <f t="shared" si="143"/>
        <v>0</v>
      </c>
      <c r="M587" s="54">
        <f t="shared" si="147"/>
        <v>263772696</v>
      </c>
    </row>
    <row r="588" spans="1:13" s="2" customFormat="1" ht="27" x14ac:dyDescent="0.25">
      <c r="A588" s="27" t="s">
        <v>1422</v>
      </c>
      <c r="B588" s="27" t="s">
        <v>1670</v>
      </c>
      <c r="C588" s="28" t="s">
        <v>863</v>
      </c>
      <c r="D588" s="11"/>
      <c r="E588" s="11"/>
      <c r="F588" s="52">
        <f t="shared" si="148"/>
        <v>0</v>
      </c>
      <c r="G588" s="53"/>
      <c r="H588" s="11"/>
      <c r="I588" s="68">
        <f t="shared" si="146"/>
        <v>0</v>
      </c>
      <c r="J588" s="54"/>
      <c r="K588" s="53"/>
      <c r="L588" s="68">
        <f t="shared" si="143"/>
        <v>0</v>
      </c>
      <c r="M588" s="54">
        <f t="shared" si="147"/>
        <v>0</v>
      </c>
    </row>
    <row r="589" spans="1:13" s="2" customFormat="1" ht="13.5" x14ac:dyDescent="0.25">
      <c r="A589" s="27" t="s">
        <v>1422</v>
      </c>
      <c r="B589" s="27" t="s">
        <v>1671</v>
      </c>
      <c r="C589" s="28" t="s">
        <v>914</v>
      </c>
      <c r="D589" s="11"/>
      <c r="E589" s="11"/>
      <c r="F589" s="52">
        <f t="shared" si="148"/>
        <v>0</v>
      </c>
      <c r="G589" s="53"/>
      <c r="H589" s="11"/>
      <c r="I589" s="68">
        <f t="shared" si="146"/>
        <v>0</v>
      </c>
      <c r="J589" s="54"/>
      <c r="K589" s="53"/>
      <c r="L589" s="68">
        <f t="shared" si="143"/>
        <v>0</v>
      </c>
      <c r="M589" s="54">
        <f t="shared" si="147"/>
        <v>0</v>
      </c>
    </row>
    <row r="590" spans="1:13" ht="24.75" customHeight="1" x14ac:dyDescent="0.25">
      <c r="A590" s="16" t="s">
        <v>1422</v>
      </c>
      <c r="B590" s="16" t="s">
        <v>1685</v>
      </c>
      <c r="C590" s="26" t="s">
        <v>1425</v>
      </c>
      <c r="D590" s="7">
        <f>+D591</f>
        <v>0</v>
      </c>
      <c r="E590" s="7">
        <f>+E591</f>
        <v>0</v>
      </c>
      <c r="F590" s="8">
        <f t="shared" ref="F590:I591" si="149">+F591</f>
        <v>0</v>
      </c>
      <c r="G590" s="10">
        <f>+G591</f>
        <v>0</v>
      </c>
      <c r="H590" s="7">
        <f>+H591</f>
        <v>98000000</v>
      </c>
      <c r="I590" s="65">
        <f t="shared" si="149"/>
        <v>98000000</v>
      </c>
      <c r="J590" s="43">
        <f>+J591</f>
        <v>0</v>
      </c>
      <c r="K590" s="10">
        <f>+K591</f>
        <v>0</v>
      </c>
      <c r="L590" s="65">
        <f t="shared" si="143"/>
        <v>0</v>
      </c>
      <c r="M590" s="42">
        <f t="shared" ref="M590:M591" si="150">L590+I590</f>
        <v>98000000</v>
      </c>
    </row>
    <row r="591" spans="1:13" s="2" customFormat="1" ht="13.5" x14ac:dyDescent="0.25">
      <c r="A591" s="16" t="s">
        <v>1422</v>
      </c>
      <c r="B591" s="16" t="s">
        <v>1694</v>
      </c>
      <c r="C591" s="17" t="s">
        <v>170</v>
      </c>
      <c r="D591" s="7">
        <f>+D592</f>
        <v>0</v>
      </c>
      <c r="E591" s="7">
        <f>+E592</f>
        <v>0</v>
      </c>
      <c r="F591" s="8">
        <f t="shared" si="149"/>
        <v>0</v>
      </c>
      <c r="G591" s="10">
        <f>+G592</f>
        <v>0</v>
      </c>
      <c r="H591" s="7">
        <f>+H592</f>
        <v>98000000</v>
      </c>
      <c r="I591" s="65">
        <f t="shared" si="149"/>
        <v>98000000</v>
      </c>
      <c r="J591" s="43">
        <f>+J592</f>
        <v>0</v>
      </c>
      <c r="K591" s="10">
        <f>+K592</f>
        <v>0</v>
      </c>
      <c r="L591" s="65">
        <f t="shared" si="143"/>
        <v>0</v>
      </c>
      <c r="M591" s="42">
        <f t="shared" si="150"/>
        <v>98000000</v>
      </c>
    </row>
    <row r="592" spans="1:13" s="2" customFormat="1" ht="13.5" x14ac:dyDescent="0.25">
      <c r="A592" s="16" t="s">
        <v>1422</v>
      </c>
      <c r="B592" s="16" t="s">
        <v>1695</v>
      </c>
      <c r="C592" s="17" t="s">
        <v>330</v>
      </c>
      <c r="D592" s="7">
        <f>SUM(D593:D603)</f>
        <v>0</v>
      </c>
      <c r="E592" s="7">
        <f>SUM(E593:E603)</f>
        <v>0</v>
      </c>
      <c r="F592" s="8">
        <f>+D592+E592</f>
        <v>0</v>
      </c>
      <c r="G592" s="10">
        <f>SUM(G593:G603)</f>
        <v>0</v>
      </c>
      <c r="H592" s="7">
        <f>SUM(H593:H603)</f>
        <v>98000000</v>
      </c>
      <c r="I592" s="65">
        <f>+SUM(F592:H592)</f>
        <v>98000000</v>
      </c>
      <c r="J592" s="43">
        <f>SUM(J593:J603)</f>
        <v>0</v>
      </c>
      <c r="K592" s="10">
        <f>SUM(K593:K603)</f>
        <v>0</v>
      </c>
      <c r="L592" s="65">
        <f t="shared" si="143"/>
        <v>0</v>
      </c>
      <c r="M592" s="42">
        <f>SUM(M593:M603)</f>
        <v>98000000</v>
      </c>
    </row>
    <row r="593" spans="1:13" s="2" customFormat="1" ht="27" x14ac:dyDescent="0.25">
      <c r="A593" s="27" t="s">
        <v>1422</v>
      </c>
      <c r="B593" s="27" t="s">
        <v>1696</v>
      </c>
      <c r="C593" s="28" t="s">
        <v>333</v>
      </c>
      <c r="D593" s="11"/>
      <c r="E593" s="11"/>
      <c r="F593" s="52">
        <f>SUM(D593:E593)</f>
        <v>0</v>
      </c>
      <c r="G593" s="53"/>
      <c r="H593" s="11"/>
      <c r="I593" s="68">
        <f t="shared" ref="I593:I603" si="151">SUM(F593:H593)</f>
        <v>0</v>
      </c>
      <c r="J593" s="54"/>
      <c r="K593" s="53"/>
      <c r="L593" s="68">
        <f t="shared" si="143"/>
        <v>0</v>
      </c>
      <c r="M593" s="54">
        <f t="shared" ref="M593:M603" si="152">+L593+I593</f>
        <v>0</v>
      </c>
    </row>
    <row r="594" spans="1:13" s="2" customFormat="1" ht="13.5" x14ac:dyDescent="0.25">
      <c r="A594" s="27" t="s">
        <v>1422</v>
      </c>
      <c r="B594" s="27" t="s">
        <v>1697</v>
      </c>
      <c r="C594" s="28" t="s">
        <v>369</v>
      </c>
      <c r="D594" s="11"/>
      <c r="E594" s="11"/>
      <c r="F594" s="52">
        <f t="shared" ref="F594:F603" si="153">SUM(D594:E594)</f>
        <v>0</v>
      </c>
      <c r="G594" s="53"/>
      <c r="H594" s="11"/>
      <c r="I594" s="68">
        <f t="shared" si="151"/>
        <v>0</v>
      </c>
      <c r="J594" s="54"/>
      <c r="K594" s="53"/>
      <c r="L594" s="68">
        <f t="shared" si="143"/>
        <v>0</v>
      </c>
      <c r="M594" s="54">
        <f t="shared" si="152"/>
        <v>0</v>
      </c>
    </row>
    <row r="595" spans="1:13" s="2" customFormat="1" ht="40.5" x14ac:dyDescent="0.25">
      <c r="A595" s="27" t="s">
        <v>1422</v>
      </c>
      <c r="B595" s="27" t="s">
        <v>1698</v>
      </c>
      <c r="C595" s="28" t="s">
        <v>384</v>
      </c>
      <c r="D595" s="11"/>
      <c r="E595" s="11"/>
      <c r="F595" s="52">
        <f t="shared" si="153"/>
        <v>0</v>
      </c>
      <c r="G595" s="53"/>
      <c r="H595" s="11"/>
      <c r="I595" s="68">
        <f t="shared" si="151"/>
        <v>0</v>
      </c>
      <c r="J595" s="54"/>
      <c r="K595" s="53"/>
      <c r="L595" s="68">
        <f t="shared" si="143"/>
        <v>0</v>
      </c>
      <c r="M595" s="54">
        <f t="shared" si="152"/>
        <v>0</v>
      </c>
    </row>
    <row r="596" spans="1:13" s="2" customFormat="1" ht="27" x14ac:dyDescent="0.25">
      <c r="A596" s="27" t="s">
        <v>1422</v>
      </c>
      <c r="B596" s="27" t="s">
        <v>1699</v>
      </c>
      <c r="C596" s="28" t="s">
        <v>459</v>
      </c>
      <c r="D596" s="11"/>
      <c r="E596" s="11"/>
      <c r="F596" s="52">
        <f t="shared" si="153"/>
        <v>0</v>
      </c>
      <c r="G596" s="53"/>
      <c r="H596" s="11"/>
      <c r="I596" s="68">
        <f t="shared" si="151"/>
        <v>0</v>
      </c>
      <c r="J596" s="54"/>
      <c r="K596" s="53"/>
      <c r="L596" s="68">
        <f t="shared" si="143"/>
        <v>0</v>
      </c>
      <c r="M596" s="54">
        <f t="shared" si="152"/>
        <v>0</v>
      </c>
    </row>
    <row r="597" spans="1:13" s="2" customFormat="1" ht="13.5" x14ac:dyDescent="0.25">
      <c r="A597" s="27" t="s">
        <v>1422</v>
      </c>
      <c r="B597" s="27" t="s">
        <v>1700</v>
      </c>
      <c r="C597" s="28" t="s">
        <v>588</v>
      </c>
      <c r="D597" s="11"/>
      <c r="E597" s="11"/>
      <c r="F597" s="52">
        <f t="shared" si="153"/>
        <v>0</v>
      </c>
      <c r="G597" s="53"/>
      <c r="H597" s="11"/>
      <c r="I597" s="68">
        <f t="shared" si="151"/>
        <v>0</v>
      </c>
      <c r="J597" s="54"/>
      <c r="K597" s="53"/>
      <c r="L597" s="68">
        <f t="shared" si="143"/>
        <v>0</v>
      </c>
      <c r="M597" s="54">
        <f t="shared" si="152"/>
        <v>0</v>
      </c>
    </row>
    <row r="598" spans="1:13" s="2" customFormat="1" ht="13.5" x14ac:dyDescent="0.25">
      <c r="A598" s="27" t="s">
        <v>1422</v>
      </c>
      <c r="B598" s="27" t="s">
        <v>1701</v>
      </c>
      <c r="C598" s="28" t="s">
        <v>650</v>
      </c>
      <c r="D598" s="11"/>
      <c r="E598" s="11"/>
      <c r="F598" s="52">
        <f t="shared" si="153"/>
        <v>0</v>
      </c>
      <c r="G598" s="53"/>
      <c r="H598" s="11"/>
      <c r="I598" s="68">
        <f t="shared" si="151"/>
        <v>0</v>
      </c>
      <c r="J598" s="54"/>
      <c r="K598" s="53"/>
      <c r="L598" s="68">
        <f t="shared" si="143"/>
        <v>0</v>
      </c>
      <c r="M598" s="54">
        <f t="shared" si="152"/>
        <v>0</v>
      </c>
    </row>
    <row r="599" spans="1:13" s="2" customFormat="1" ht="54" x14ac:dyDescent="0.25">
      <c r="A599" s="27" t="s">
        <v>1422</v>
      </c>
      <c r="B599" s="27" t="s">
        <v>1702</v>
      </c>
      <c r="C599" s="28" t="s">
        <v>674</v>
      </c>
      <c r="D599" s="11"/>
      <c r="E599" s="11"/>
      <c r="F599" s="52">
        <f t="shared" si="153"/>
        <v>0</v>
      </c>
      <c r="G599" s="53"/>
      <c r="H599" s="11">
        <v>0</v>
      </c>
      <c r="I599" s="68">
        <f t="shared" si="151"/>
        <v>0</v>
      </c>
      <c r="J599" s="54"/>
      <c r="K599" s="53"/>
      <c r="L599" s="68">
        <f t="shared" si="143"/>
        <v>0</v>
      </c>
      <c r="M599" s="54">
        <f t="shared" si="152"/>
        <v>0</v>
      </c>
    </row>
    <row r="600" spans="1:13" s="2" customFormat="1" ht="27" x14ac:dyDescent="0.25">
      <c r="A600" s="27" t="s">
        <v>1422</v>
      </c>
      <c r="B600" s="27" t="s">
        <v>1703</v>
      </c>
      <c r="C600" s="28" t="s">
        <v>722</v>
      </c>
      <c r="D600" s="11"/>
      <c r="E600" s="11"/>
      <c r="F600" s="52">
        <f t="shared" si="153"/>
        <v>0</v>
      </c>
      <c r="G600" s="53"/>
      <c r="H600" s="11"/>
      <c r="I600" s="68">
        <f t="shared" si="151"/>
        <v>0</v>
      </c>
      <c r="J600" s="54"/>
      <c r="K600" s="53"/>
      <c r="L600" s="68">
        <f t="shared" si="143"/>
        <v>0</v>
      </c>
      <c r="M600" s="54">
        <f t="shared" si="152"/>
        <v>0</v>
      </c>
    </row>
    <row r="601" spans="1:13" s="2" customFormat="1" ht="27" x14ac:dyDescent="0.25">
      <c r="A601" s="27" t="s">
        <v>1422</v>
      </c>
      <c r="B601" s="27" t="s">
        <v>1704</v>
      </c>
      <c r="C601" s="28" t="s">
        <v>755</v>
      </c>
      <c r="D601" s="11"/>
      <c r="E601" s="11"/>
      <c r="F601" s="52">
        <f t="shared" si="153"/>
        <v>0</v>
      </c>
      <c r="G601" s="53"/>
      <c r="H601" s="11">
        <v>98000000</v>
      </c>
      <c r="I601" s="68">
        <f t="shared" si="151"/>
        <v>98000000</v>
      </c>
      <c r="J601" s="54"/>
      <c r="K601" s="53"/>
      <c r="L601" s="68">
        <f t="shared" si="143"/>
        <v>0</v>
      </c>
      <c r="M601" s="54">
        <f t="shared" si="152"/>
        <v>98000000</v>
      </c>
    </row>
    <row r="602" spans="1:13" s="2" customFormat="1" ht="27" x14ac:dyDescent="0.25">
      <c r="A602" s="27" t="s">
        <v>1422</v>
      </c>
      <c r="B602" s="27" t="s">
        <v>1705</v>
      </c>
      <c r="C602" s="28" t="s">
        <v>863</v>
      </c>
      <c r="D602" s="11"/>
      <c r="E602" s="11"/>
      <c r="F602" s="52">
        <f t="shared" si="153"/>
        <v>0</v>
      </c>
      <c r="G602" s="53"/>
      <c r="H602" s="11"/>
      <c r="I602" s="68">
        <f t="shared" si="151"/>
        <v>0</v>
      </c>
      <c r="J602" s="54"/>
      <c r="K602" s="53"/>
      <c r="L602" s="68">
        <f t="shared" si="143"/>
        <v>0</v>
      </c>
      <c r="M602" s="54">
        <f t="shared" si="152"/>
        <v>0</v>
      </c>
    </row>
    <row r="603" spans="1:13" s="2" customFormat="1" ht="13.5" x14ac:dyDescent="0.25">
      <c r="A603" s="27" t="s">
        <v>1422</v>
      </c>
      <c r="B603" s="27" t="s">
        <v>1706</v>
      </c>
      <c r="C603" s="28" t="s">
        <v>914</v>
      </c>
      <c r="D603" s="11"/>
      <c r="E603" s="11"/>
      <c r="F603" s="52">
        <f t="shared" si="153"/>
        <v>0</v>
      </c>
      <c r="G603" s="53"/>
      <c r="H603" s="11"/>
      <c r="I603" s="68">
        <f t="shared" si="151"/>
        <v>0</v>
      </c>
      <c r="J603" s="54"/>
      <c r="K603" s="53"/>
      <c r="L603" s="68">
        <f t="shared" si="143"/>
        <v>0</v>
      </c>
      <c r="M603" s="54">
        <f t="shared" si="152"/>
        <v>0</v>
      </c>
    </row>
    <row r="604" spans="1:13" ht="24.75" customHeight="1" x14ac:dyDescent="0.25">
      <c r="A604" s="16" t="s">
        <v>1422</v>
      </c>
      <c r="B604" s="16" t="s">
        <v>1686</v>
      </c>
      <c r="C604" s="26" t="s">
        <v>1427</v>
      </c>
      <c r="D604" s="7">
        <f>+D605</f>
        <v>0</v>
      </c>
      <c r="E604" s="7">
        <f>+E605</f>
        <v>0</v>
      </c>
      <c r="F604" s="8">
        <f t="shared" ref="F604:I605" si="154">+F605</f>
        <v>0</v>
      </c>
      <c r="G604" s="10">
        <f>+G605</f>
        <v>0</v>
      </c>
      <c r="H604" s="7">
        <f>+H605</f>
        <v>40000000</v>
      </c>
      <c r="I604" s="65">
        <f t="shared" si="154"/>
        <v>40000000</v>
      </c>
      <c r="J604" s="43">
        <f>+J605</f>
        <v>0</v>
      </c>
      <c r="K604" s="10">
        <f>+K605</f>
        <v>0</v>
      </c>
      <c r="L604" s="65">
        <f t="shared" si="143"/>
        <v>0</v>
      </c>
      <c r="M604" s="42">
        <f t="shared" ref="M604:M605" si="155">L604+I604</f>
        <v>40000000</v>
      </c>
    </row>
    <row r="605" spans="1:13" s="2" customFormat="1" ht="13.5" x14ac:dyDescent="0.25">
      <c r="A605" s="16" t="s">
        <v>1422</v>
      </c>
      <c r="B605" s="16" t="s">
        <v>1720</v>
      </c>
      <c r="C605" s="17" t="s">
        <v>170</v>
      </c>
      <c r="D605" s="7">
        <f>+D606</f>
        <v>0</v>
      </c>
      <c r="E605" s="7">
        <f>+E606</f>
        <v>0</v>
      </c>
      <c r="F605" s="8">
        <f t="shared" si="154"/>
        <v>0</v>
      </c>
      <c r="G605" s="10">
        <f>+G606</f>
        <v>0</v>
      </c>
      <c r="H605" s="7">
        <f>+H606</f>
        <v>40000000</v>
      </c>
      <c r="I605" s="65">
        <f t="shared" si="154"/>
        <v>40000000</v>
      </c>
      <c r="J605" s="43">
        <f>+J606</f>
        <v>0</v>
      </c>
      <c r="K605" s="10">
        <f>+K606</f>
        <v>0</v>
      </c>
      <c r="L605" s="65">
        <f t="shared" si="143"/>
        <v>0</v>
      </c>
      <c r="M605" s="42">
        <f t="shared" si="155"/>
        <v>40000000</v>
      </c>
    </row>
    <row r="606" spans="1:13" s="2" customFormat="1" ht="13.5" x14ac:dyDescent="0.25">
      <c r="A606" s="16" t="s">
        <v>1422</v>
      </c>
      <c r="B606" s="16" t="s">
        <v>1721</v>
      </c>
      <c r="C606" s="17" t="s">
        <v>330</v>
      </c>
      <c r="D606" s="7">
        <f>SUM(D607:D617)</f>
        <v>0</v>
      </c>
      <c r="E606" s="7">
        <f>SUM(E607:E617)</f>
        <v>0</v>
      </c>
      <c r="F606" s="8">
        <f>+D606+E606</f>
        <v>0</v>
      </c>
      <c r="G606" s="10">
        <f>SUM(G607:G617)</f>
        <v>0</v>
      </c>
      <c r="H606" s="7">
        <f>SUM(H607:H617)</f>
        <v>40000000</v>
      </c>
      <c r="I606" s="65">
        <f>+SUM(F606:H606)</f>
        <v>40000000</v>
      </c>
      <c r="J606" s="43">
        <f>SUM(J607:J617)</f>
        <v>0</v>
      </c>
      <c r="K606" s="10">
        <f>SUM(K607:K617)</f>
        <v>0</v>
      </c>
      <c r="L606" s="65">
        <f t="shared" si="143"/>
        <v>0</v>
      </c>
      <c r="M606" s="42">
        <f>SUM(M607:M617)</f>
        <v>40000000</v>
      </c>
    </row>
    <row r="607" spans="1:13" s="2" customFormat="1" ht="27" x14ac:dyDescent="0.25">
      <c r="A607" s="27" t="s">
        <v>1422</v>
      </c>
      <c r="B607" s="27" t="s">
        <v>1722</v>
      </c>
      <c r="C607" s="28" t="s">
        <v>333</v>
      </c>
      <c r="D607" s="11"/>
      <c r="E607" s="11"/>
      <c r="F607" s="52">
        <f>SUM(D607:E607)</f>
        <v>0</v>
      </c>
      <c r="G607" s="53"/>
      <c r="H607" s="11"/>
      <c r="I607" s="68">
        <f t="shared" ref="I607:I617" si="156">SUM(F607:H607)</f>
        <v>0</v>
      </c>
      <c r="J607" s="54"/>
      <c r="K607" s="53"/>
      <c r="L607" s="68">
        <f t="shared" si="143"/>
        <v>0</v>
      </c>
      <c r="M607" s="54">
        <f t="shared" ref="M607:M617" si="157">+L607+I607</f>
        <v>0</v>
      </c>
    </row>
    <row r="608" spans="1:13" s="2" customFormat="1" ht="13.5" x14ac:dyDescent="0.25">
      <c r="A608" s="27" t="s">
        <v>1422</v>
      </c>
      <c r="B608" s="27" t="s">
        <v>1723</v>
      </c>
      <c r="C608" s="28" t="s">
        <v>369</v>
      </c>
      <c r="D608" s="11"/>
      <c r="E608" s="11"/>
      <c r="F608" s="52">
        <f t="shared" ref="F608:F617" si="158">SUM(D608:E608)</f>
        <v>0</v>
      </c>
      <c r="G608" s="53"/>
      <c r="H608" s="11"/>
      <c r="I608" s="68">
        <f t="shared" si="156"/>
        <v>0</v>
      </c>
      <c r="J608" s="54"/>
      <c r="K608" s="53"/>
      <c r="L608" s="68">
        <f t="shared" si="143"/>
        <v>0</v>
      </c>
      <c r="M608" s="54">
        <f t="shared" si="157"/>
        <v>0</v>
      </c>
    </row>
    <row r="609" spans="1:13" s="2" customFormat="1" ht="40.5" x14ac:dyDescent="0.25">
      <c r="A609" s="27" t="s">
        <v>1422</v>
      </c>
      <c r="B609" s="27" t="s">
        <v>1724</v>
      </c>
      <c r="C609" s="28" t="s">
        <v>384</v>
      </c>
      <c r="D609" s="11"/>
      <c r="E609" s="11"/>
      <c r="F609" s="52">
        <f t="shared" si="158"/>
        <v>0</v>
      </c>
      <c r="G609" s="53"/>
      <c r="H609" s="11"/>
      <c r="I609" s="68">
        <f t="shared" si="156"/>
        <v>0</v>
      </c>
      <c r="J609" s="54"/>
      <c r="K609" s="53"/>
      <c r="L609" s="68">
        <f t="shared" si="143"/>
        <v>0</v>
      </c>
      <c r="M609" s="54">
        <f t="shared" si="157"/>
        <v>0</v>
      </c>
    </row>
    <row r="610" spans="1:13" s="2" customFormat="1" ht="27" x14ac:dyDescent="0.25">
      <c r="A610" s="27" t="s">
        <v>1422</v>
      </c>
      <c r="B610" s="27" t="s">
        <v>1725</v>
      </c>
      <c r="C610" s="28" t="s">
        <v>459</v>
      </c>
      <c r="D610" s="11"/>
      <c r="E610" s="11"/>
      <c r="F610" s="52">
        <f t="shared" si="158"/>
        <v>0</v>
      </c>
      <c r="G610" s="53"/>
      <c r="H610" s="11"/>
      <c r="I610" s="68">
        <f t="shared" si="156"/>
        <v>0</v>
      </c>
      <c r="J610" s="54"/>
      <c r="K610" s="53"/>
      <c r="L610" s="68">
        <f t="shared" si="143"/>
        <v>0</v>
      </c>
      <c r="M610" s="54">
        <f t="shared" si="157"/>
        <v>0</v>
      </c>
    </row>
    <row r="611" spans="1:13" s="2" customFormat="1" ht="13.5" x14ac:dyDescent="0.25">
      <c r="A611" s="27" t="s">
        <v>1422</v>
      </c>
      <c r="B611" s="27" t="s">
        <v>1726</v>
      </c>
      <c r="C611" s="28" t="s">
        <v>588</v>
      </c>
      <c r="D611" s="11"/>
      <c r="E611" s="11"/>
      <c r="F611" s="52">
        <f t="shared" si="158"/>
        <v>0</v>
      </c>
      <c r="G611" s="53"/>
      <c r="H611" s="11"/>
      <c r="I611" s="68">
        <f t="shared" si="156"/>
        <v>0</v>
      </c>
      <c r="J611" s="54"/>
      <c r="K611" s="53"/>
      <c r="L611" s="68">
        <f t="shared" si="143"/>
        <v>0</v>
      </c>
      <c r="M611" s="54">
        <f t="shared" si="157"/>
        <v>0</v>
      </c>
    </row>
    <row r="612" spans="1:13" s="2" customFormat="1" ht="13.5" x14ac:dyDescent="0.25">
      <c r="A612" s="27" t="s">
        <v>1422</v>
      </c>
      <c r="B612" s="27" t="s">
        <v>1727</v>
      </c>
      <c r="C612" s="28" t="s">
        <v>650</v>
      </c>
      <c r="D612" s="11"/>
      <c r="E612" s="11"/>
      <c r="F612" s="52">
        <f t="shared" si="158"/>
        <v>0</v>
      </c>
      <c r="G612" s="53"/>
      <c r="H612" s="11"/>
      <c r="I612" s="68">
        <f t="shared" si="156"/>
        <v>0</v>
      </c>
      <c r="J612" s="54"/>
      <c r="K612" s="53"/>
      <c r="L612" s="68">
        <f t="shared" si="143"/>
        <v>0</v>
      </c>
      <c r="M612" s="54">
        <f t="shared" si="157"/>
        <v>0</v>
      </c>
    </row>
    <row r="613" spans="1:13" s="2" customFormat="1" ht="54" x14ac:dyDescent="0.25">
      <c r="A613" s="27" t="s">
        <v>1422</v>
      </c>
      <c r="B613" s="27" t="s">
        <v>1728</v>
      </c>
      <c r="C613" s="28" t="s">
        <v>674</v>
      </c>
      <c r="D613" s="11"/>
      <c r="E613" s="11"/>
      <c r="F613" s="52">
        <f t="shared" si="158"/>
        <v>0</v>
      </c>
      <c r="G613" s="53"/>
      <c r="H613" s="11"/>
      <c r="I613" s="68">
        <f t="shared" si="156"/>
        <v>0</v>
      </c>
      <c r="J613" s="54"/>
      <c r="K613" s="53"/>
      <c r="L613" s="68">
        <f t="shared" si="143"/>
        <v>0</v>
      </c>
      <c r="M613" s="54">
        <f t="shared" si="157"/>
        <v>0</v>
      </c>
    </row>
    <row r="614" spans="1:13" s="2" customFormat="1" ht="27" x14ac:dyDescent="0.25">
      <c r="A614" s="27" t="s">
        <v>1422</v>
      </c>
      <c r="B614" s="27" t="s">
        <v>1729</v>
      </c>
      <c r="C614" s="28" t="s">
        <v>722</v>
      </c>
      <c r="D614" s="11"/>
      <c r="E614" s="11"/>
      <c r="F614" s="52">
        <f t="shared" si="158"/>
        <v>0</v>
      </c>
      <c r="G614" s="53"/>
      <c r="H614" s="11"/>
      <c r="I614" s="68">
        <f t="shared" si="156"/>
        <v>0</v>
      </c>
      <c r="J614" s="54"/>
      <c r="K614" s="53"/>
      <c r="L614" s="68">
        <f t="shared" si="143"/>
        <v>0</v>
      </c>
      <c r="M614" s="54">
        <f t="shared" si="157"/>
        <v>0</v>
      </c>
    </row>
    <row r="615" spans="1:13" s="2" customFormat="1" ht="27" x14ac:dyDescent="0.25">
      <c r="A615" s="27" t="s">
        <v>1422</v>
      </c>
      <c r="B615" s="27" t="s">
        <v>1730</v>
      </c>
      <c r="C615" s="28" t="s">
        <v>755</v>
      </c>
      <c r="D615" s="11"/>
      <c r="E615" s="11"/>
      <c r="F615" s="52">
        <f t="shared" si="158"/>
        <v>0</v>
      </c>
      <c r="G615" s="53"/>
      <c r="H615" s="11">
        <v>40000000</v>
      </c>
      <c r="I615" s="68">
        <f t="shared" si="156"/>
        <v>40000000</v>
      </c>
      <c r="J615" s="54"/>
      <c r="K615" s="53"/>
      <c r="L615" s="68">
        <f t="shared" si="143"/>
        <v>0</v>
      </c>
      <c r="M615" s="54">
        <f t="shared" si="157"/>
        <v>40000000</v>
      </c>
    </row>
    <row r="616" spans="1:13" s="2" customFormat="1" ht="27" x14ac:dyDescent="0.25">
      <c r="A616" s="27" t="s">
        <v>1422</v>
      </c>
      <c r="B616" s="27" t="s">
        <v>1731</v>
      </c>
      <c r="C616" s="28" t="s">
        <v>863</v>
      </c>
      <c r="D616" s="11"/>
      <c r="E616" s="11"/>
      <c r="F616" s="52">
        <f t="shared" si="158"/>
        <v>0</v>
      </c>
      <c r="G616" s="53"/>
      <c r="H616" s="11"/>
      <c r="I616" s="68">
        <f t="shared" si="156"/>
        <v>0</v>
      </c>
      <c r="J616" s="54"/>
      <c r="K616" s="53"/>
      <c r="L616" s="68">
        <f t="shared" si="143"/>
        <v>0</v>
      </c>
      <c r="M616" s="54">
        <f t="shared" si="157"/>
        <v>0</v>
      </c>
    </row>
    <row r="617" spans="1:13" s="2" customFormat="1" ht="13.5" x14ac:dyDescent="0.25">
      <c r="A617" s="27" t="s">
        <v>1422</v>
      </c>
      <c r="B617" s="27" t="s">
        <v>1732</v>
      </c>
      <c r="C617" s="28" t="s">
        <v>914</v>
      </c>
      <c r="D617" s="11"/>
      <c r="E617" s="11"/>
      <c r="F617" s="52">
        <f t="shared" si="158"/>
        <v>0</v>
      </c>
      <c r="G617" s="53"/>
      <c r="H617" s="11"/>
      <c r="I617" s="68">
        <f t="shared" si="156"/>
        <v>0</v>
      </c>
      <c r="J617" s="54"/>
      <c r="K617" s="53"/>
      <c r="L617" s="68">
        <f t="shared" si="143"/>
        <v>0</v>
      </c>
      <c r="M617" s="54">
        <f t="shared" si="157"/>
        <v>0</v>
      </c>
    </row>
    <row r="618" spans="1:13" ht="13.5" x14ac:dyDescent="0.25">
      <c r="A618" s="16" t="s">
        <v>1422</v>
      </c>
      <c r="B618" s="16" t="s">
        <v>1687</v>
      </c>
      <c r="C618" s="26" t="s">
        <v>1429</v>
      </c>
      <c r="D618" s="7">
        <f>+D619</f>
        <v>0</v>
      </c>
      <c r="E618" s="7">
        <f>+E619</f>
        <v>0</v>
      </c>
      <c r="F618" s="8">
        <f t="shared" ref="F618:I619" si="159">+F619</f>
        <v>0</v>
      </c>
      <c r="G618" s="10">
        <f>+G619</f>
        <v>0</v>
      </c>
      <c r="H618" s="7">
        <f>+H619</f>
        <v>250000000</v>
      </c>
      <c r="I618" s="65">
        <f t="shared" si="159"/>
        <v>250000000</v>
      </c>
      <c r="J618" s="43">
        <f>+J619</f>
        <v>0</v>
      </c>
      <c r="K618" s="10">
        <f>+K619</f>
        <v>0</v>
      </c>
      <c r="L618" s="65">
        <f t="shared" si="143"/>
        <v>0</v>
      </c>
      <c r="M618" s="42">
        <f t="shared" ref="M618:M619" si="160">L618+I618</f>
        <v>250000000</v>
      </c>
    </row>
    <row r="619" spans="1:13" s="2" customFormat="1" ht="13.5" x14ac:dyDescent="0.25">
      <c r="A619" s="16" t="s">
        <v>1422</v>
      </c>
      <c r="B619" s="16" t="s">
        <v>1746</v>
      </c>
      <c r="C619" s="17" t="s">
        <v>170</v>
      </c>
      <c r="D619" s="7">
        <f>+D620</f>
        <v>0</v>
      </c>
      <c r="E619" s="7">
        <f>+E620</f>
        <v>0</v>
      </c>
      <c r="F619" s="8">
        <f t="shared" si="159"/>
        <v>0</v>
      </c>
      <c r="G619" s="10">
        <f>+G620</f>
        <v>0</v>
      </c>
      <c r="H619" s="7">
        <f>+H620</f>
        <v>250000000</v>
      </c>
      <c r="I619" s="65">
        <f t="shared" si="159"/>
        <v>250000000</v>
      </c>
      <c r="J619" s="43">
        <f>+J620</f>
        <v>0</v>
      </c>
      <c r="K619" s="10">
        <f>+K620</f>
        <v>0</v>
      </c>
      <c r="L619" s="65">
        <f t="shared" si="143"/>
        <v>0</v>
      </c>
      <c r="M619" s="42">
        <f t="shared" si="160"/>
        <v>250000000</v>
      </c>
    </row>
    <row r="620" spans="1:13" s="2" customFormat="1" ht="13.5" x14ac:dyDescent="0.25">
      <c r="A620" s="16" t="s">
        <v>1422</v>
      </c>
      <c r="B620" s="16" t="s">
        <v>1747</v>
      </c>
      <c r="C620" s="17" t="s">
        <v>330</v>
      </c>
      <c r="D620" s="7">
        <f>SUM(D621:D631)</f>
        <v>0</v>
      </c>
      <c r="E620" s="7">
        <f>SUM(E621:E631)</f>
        <v>0</v>
      </c>
      <c r="F620" s="8">
        <f>+D620+E620</f>
        <v>0</v>
      </c>
      <c r="G620" s="10">
        <f>SUM(G621:G631)</f>
        <v>0</v>
      </c>
      <c r="H620" s="7">
        <f>SUM(H621:H631)</f>
        <v>250000000</v>
      </c>
      <c r="I620" s="65">
        <f>+SUM(F620:H620)</f>
        <v>250000000</v>
      </c>
      <c r="J620" s="43">
        <f>SUM(J621:J631)</f>
        <v>0</v>
      </c>
      <c r="K620" s="10">
        <f>SUM(K621:K631)</f>
        <v>0</v>
      </c>
      <c r="L620" s="65">
        <f t="shared" si="143"/>
        <v>0</v>
      </c>
      <c r="M620" s="42">
        <f>SUM(M621:M631)</f>
        <v>250000000</v>
      </c>
    </row>
    <row r="621" spans="1:13" s="2" customFormat="1" ht="27" x14ac:dyDescent="0.25">
      <c r="A621" s="27" t="s">
        <v>1422</v>
      </c>
      <c r="B621" s="27" t="s">
        <v>1748</v>
      </c>
      <c r="C621" s="28" t="s">
        <v>333</v>
      </c>
      <c r="D621" s="11"/>
      <c r="E621" s="11"/>
      <c r="F621" s="52">
        <f>SUM(D621:E621)</f>
        <v>0</v>
      </c>
      <c r="G621" s="53"/>
      <c r="H621" s="11"/>
      <c r="I621" s="68">
        <f t="shared" ref="I621:I631" si="161">SUM(F621:H621)</f>
        <v>0</v>
      </c>
      <c r="J621" s="54"/>
      <c r="K621" s="53"/>
      <c r="L621" s="68">
        <f t="shared" si="143"/>
        <v>0</v>
      </c>
      <c r="M621" s="54">
        <f t="shared" ref="M621:M631" si="162">+L621+I621</f>
        <v>0</v>
      </c>
    </row>
    <row r="622" spans="1:13" s="2" customFormat="1" ht="13.5" x14ac:dyDescent="0.25">
      <c r="A622" s="27" t="s">
        <v>1422</v>
      </c>
      <c r="B622" s="27" t="s">
        <v>1749</v>
      </c>
      <c r="C622" s="28" t="s">
        <v>369</v>
      </c>
      <c r="D622" s="11"/>
      <c r="E622" s="11"/>
      <c r="F622" s="52">
        <f t="shared" ref="F622:F631" si="163">SUM(D622:E622)</f>
        <v>0</v>
      </c>
      <c r="G622" s="53"/>
      <c r="H622" s="11"/>
      <c r="I622" s="68">
        <f t="shared" si="161"/>
        <v>0</v>
      </c>
      <c r="J622" s="54"/>
      <c r="K622" s="53"/>
      <c r="L622" s="68">
        <f t="shared" si="143"/>
        <v>0</v>
      </c>
      <c r="M622" s="54">
        <f t="shared" si="162"/>
        <v>0</v>
      </c>
    </row>
    <row r="623" spans="1:13" s="2" customFormat="1" ht="40.5" x14ac:dyDescent="0.25">
      <c r="A623" s="27" t="s">
        <v>1422</v>
      </c>
      <c r="B623" s="27" t="s">
        <v>1750</v>
      </c>
      <c r="C623" s="28" t="s">
        <v>384</v>
      </c>
      <c r="D623" s="11"/>
      <c r="E623" s="11"/>
      <c r="F623" s="52">
        <f t="shared" si="163"/>
        <v>0</v>
      </c>
      <c r="G623" s="53"/>
      <c r="H623" s="11"/>
      <c r="I623" s="68">
        <f t="shared" si="161"/>
        <v>0</v>
      </c>
      <c r="J623" s="54"/>
      <c r="K623" s="53"/>
      <c r="L623" s="68">
        <f t="shared" si="143"/>
        <v>0</v>
      </c>
      <c r="M623" s="54">
        <f t="shared" si="162"/>
        <v>0</v>
      </c>
    </row>
    <row r="624" spans="1:13" s="2" customFormat="1" ht="27" x14ac:dyDescent="0.25">
      <c r="A624" s="27" t="s">
        <v>1422</v>
      </c>
      <c r="B624" s="27" t="s">
        <v>1751</v>
      </c>
      <c r="C624" s="28" t="s">
        <v>459</v>
      </c>
      <c r="D624" s="11"/>
      <c r="E624" s="11"/>
      <c r="F624" s="52">
        <f t="shared" si="163"/>
        <v>0</v>
      </c>
      <c r="G624" s="53"/>
      <c r="H624" s="11">
        <v>13547656</v>
      </c>
      <c r="I624" s="68">
        <f t="shared" si="161"/>
        <v>13547656</v>
      </c>
      <c r="J624" s="54"/>
      <c r="K624" s="53"/>
      <c r="L624" s="68">
        <f t="shared" si="143"/>
        <v>0</v>
      </c>
      <c r="M624" s="54">
        <f t="shared" si="162"/>
        <v>13547656</v>
      </c>
    </row>
    <row r="625" spans="1:13" s="2" customFormat="1" ht="13.5" x14ac:dyDescent="0.25">
      <c r="A625" s="27" t="s">
        <v>1422</v>
      </c>
      <c r="B625" s="27" t="s">
        <v>1752</v>
      </c>
      <c r="C625" s="28" t="s">
        <v>588</v>
      </c>
      <c r="D625" s="11"/>
      <c r="E625" s="11"/>
      <c r="F625" s="52">
        <f t="shared" si="163"/>
        <v>0</v>
      </c>
      <c r="G625" s="53"/>
      <c r="H625" s="11"/>
      <c r="I625" s="68">
        <f t="shared" si="161"/>
        <v>0</v>
      </c>
      <c r="J625" s="54"/>
      <c r="K625" s="53"/>
      <c r="L625" s="68">
        <f t="shared" si="143"/>
        <v>0</v>
      </c>
      <c r="M625" s="54">
        <f t="shared" si="162"/>
        <v>0</v>
      </c>
    </row>
    <row r="626" spans="1:13" s="2" customFormat="1" ht="13.5" x14ac:dyDescent="0.25">
      <c r="A626" s="27" t="s">
        <v>1422</v>
      </c>
      <c r="B626" s="27" t="s">
        <v>1753</v>
      </c>
      <c r="C626" s="28" t="s">
        <v>650</v>
      </c>
      <c r="D626" s="11"/>
      <c r="E626" s="11"/>
      <c r="F626" s="52">
        <f t="shared" si="163"/>
        <v>0</v>
      </c>
      <c r="G626" s="53"/>
      <c r="H626" s="11"/>
      <c r="I626" s="68">
        <f t="shared" si="161"/>
        <v>0</v>
      </c>
      <c r="J626" s="54"/>
      <c r="K626" s="53"/>
      <c r="L626" s="68">
        <f t="shared" si="143"/>
        <v>0</v>
      </c>
      <c r="M626" s="54">
        <f t="shared" si="162"/>
        <v>0</v>
      </c>
    </row>
    <row r="627" spans="1:13" s="2" customFormat="1" ht="54" x14ac:dyDescent="0.25">
      <c r="A627" s="27" t="s">
        <v>1422</v>
      </c>
      <c r="B627" s="27" t="s">
        <v>1754</v>
      </c>
      <c r="C627" s="28" t="s">
        <v>674</v>
      </c>
      <c r="D627" s="11"/>
      <c r="E627" s="11"/>
      <c r="F627" s="52">
        <f t="shared" si="163"/>
        <v>0</v>
      </c>
      <c r="G627" s="53"/>
      <c r="H627" s="11">
        <v>106839824</v>
      </c>
      <c r="I627" s="68">
        <f t="shared" si="161"/>
        <v>106839824</v>
      </c>
      <c r="J627" s="54"/>
      <c r="K627" s="53"/>
      <c r="L627" s="68">
        <f t="shared" si="143"/>
        <v>0</v>
      </c>
      <c r="M627" s="54">
        <f t="shared" si="162"/>
        <v>106839824</v>
      </c>
    </row>
    <row r="628" spans="1:13" s="2" customFormat="1" ht="27" x14ac:dyDescent="0.25">
      <c r="A628" s="27" t="s">
        <v>1422</v>
      </c>
      <c r="B628" s="27" t="s">
        <v>1755</v>
      </c>
      <c r="C628" s="28" t="s">
        <v>722</v>
      </c>
      <c r="D628" s="11"/>
      <c r="E628" s="11"/>
      <c r="F628" s="52">
        <f t="shared" si="163"/>
        <v>0</v>
      </c>
      <c r="G628" s="53"/>
      <c r="H628" s="11"/>
      <c r="I628" s="68">
        <f t="shared" si="161"/>
        <v>0</v>
      </c>
      <c r="J628" s="54"/>
      <c r="K628" s="53"/>
      <c r="L628" s="68">
        <f t="shared" si="143"/>
        <v>0</v>
      </c>
      <c r="M628" s="54">
        <f t="shared" si="162"/>
        <v>0</v>
      </c>
    </row>
    <row r="629" spans="1:13" s="2" customFormat="1" ht="27" x14ac:dyDescent="0.25">
      <c r="A629" s="27" t="s">
        <v>1422</v>
      </c>
      <c r="B629" s="27" t="s">
        <v>1756</v>
      </c>
      <c r="C629" s="28" t="s">
        <v>755</v>
      </c>
      <c r="D629" s="11"/>
      <c r="E629" s="11"/>
      <c r="F629" s="52">
        <f t="shared" si="163"/>
        <v>0</v>
      </c>
      <c r="G629" s="53"/>
      <c r="H629" s="11">
        <v>129612520</v>
      </c>
      <c r="I629" s="68">
        <f t="shared" si="161"/>
        <v>129612520</v>
      </c>
      <c r="J629" s="54"/>
      <c r="K629" s="53"/>
      <c r="L629" s="68">
        <f t="shared" si="143"/>
        <v>0</v>
      </c>
      <c r="M629" s="54">
        <f t="shared" si="162"/>
        <v>129612520</v>
      </c>
    </row>
    <row r="630" spans="1:13" s="2" customFormat="1" ht="27" x14ac:dyDescent="0.25">
      <c r="A630" s="27" t="s">
        <v>1422</v>
      </c>
      <c r="B630" s="27" t="s">
        <v>1757</v>
      </c>
      <c r="C630" s="28" t="s">
        <v>863</v>
      </c>
      <c r="D630" s="11"/>
      <c r="E630" s="11"/>
      <c r="F630" s="52">
        <f t="shared" si="163"/>
        <v>0</v>
      </c>
      <c r="G630" s="53"/>
      <c r="H630" s="11"/>
      <c r="I630" s="68">
        <f t="shared" si="161"/>
        <v>0</v>
      </c>
      <c r="J630" s="54"/>
      <c r="K630" s="53"/>
      <c r="L630" s="68">
        <f>SUM(J630:K630)</f>
        <v>0</v>
      </c>
      <c r="M630" s="54">
        <f t="shared" si="162"/>
        <v>0</v>
      </c>
    </row>
    <row r="631" spans="1:13" s="2" customFormat="1" ht="13.5" x14ac:dyDescent="0.25">
      <c r="A631" s="27" t="s">
        <v>1422</v>
      </c>
      <c r="B631" s="27" t="s">
        <v>1758</v>
      </c>
      <c r="C631" s="28" t="s">
        <v>914</v>
      </c>
      <c r="D631" s="11"/>
      <c r="E631" s="11"/>
      <c r="F631" s="52">
        <f t="shared" si="163"/>
        <v>0</v>
      </c>
      <c r="G631" s="53"/>
      <c r="H631" s="11"/>
      <c r="I631" s="68">
        <f t="shared" si="161"/>
        <v>0</v>
      </c>
      <c r="J631" s="54"/>
      <c r="K631" s="53"/>
      <c r="L631" s="68">
        <f>SUM(J631:K631)</f>
        <v>0</v>
      </c>
      <c r="M631" s="54">
        <f t="shared" si="162"/>
        <v>0</v>
      </c>
    </row>
    <row r="632" spans="1:13" ht="24.75" customHeight="1" x14ac:dyDescent="0.25">
      <c r="A632" s="16" t="s">
        <v>1422</v>
      </c>
      <c r="B632" s="16" t="s">
        <v>1688</v>
      </c>
      <c r="C632" s="26" t="s">
        <v>1431</v>
      </c>
      <c r="D632" s="7">
        <f>+D633</f>
        <v>0</v>
      </c>
      <c r="E632" s="7">
        <f>+E633</f>
        <v>0</v>
      </c>
      <c r="F632" s="8">
        <f t="shared" ref="F632:I633" si="164">+F633</f>
        <v>0</v>
      </c>
      <c r="G632" s="10">
        <f>+G633</f>
        <v>0</v>
      </c>
      <c r="H632" s="7">
        <f>+H633</f>
        <v>40000000</v>
      </c>
      <c r="I632" s="65">
        <f t="shared" si="164"/>
        <v>40000000</v>
      </c>
      <c r="J632" s="43">
        <f>+J633</f>
        <v>0</v>
      </c>
      <c r="K632" s="10">
        <f>+K633</f>
        <v>0</v>
      </c>
      <c r="L632" s="65">
        <f>SUM(J632:K632)</f>
        <v>0</v>
      </c>
      <c r="M632" s="42">
        <f t="shared" ref="M632:M633" si="165">L632+I632</f>
        <v>40000000</v>
      </c>
    </row>
    <row r="633" spans="1:13" s="2" customFormat="1" ht="13.5" x14ac:dyDescent="0.25">
      <c r="A633" s="16" t="s">
        <v>1422</v>
      </c>
      <c r="B633" s="16" t="s">
        <v>1772</v>
      </c>
      <c r="C633" s="17" t="s">
        <v>170</v>
      </c>
      <c r="D633" s="7">
        <f>+D634</f>
        <v>0</v>
      </c>
      <c r="E633" s="7">
        <f>+E634</f>
        <v>0</v>
      </c>
      <c r="F633" s="8">
        <f t="shared" si="164"/>
        <v>0</v>
      </c>
      <c r="G633" s="10">
        <f>+G634</f>
        <v>0</v>
      </c>
      <c r="H633" s="7">
        <f>+H634</f>
        <v>40000000</v>
      </c>
      <c r="I633" s="65">
        <f t="shared" si="164"/>
        <v>40000000</v>
      </c>
      <c r="J633" s="43">
        <f>+J634</f>
        <v>0</v>
      </c>
      <c r="K633" s="10">
        <f>+K634</f>
        <v>0</v>
      </c>
      <c r="L633" s="65">
        <f>SUM(J633:K633)</f>
        <v>0</v>
      </c>
      <c r="M633" s="42">
        <f t="shared" si="165"/>
        <v>40000000</v>
      </c>
    </row>
    <row r="634" spans="1:13" s="2" customFormat="1" ht="13.5" x14ac:dyDescent="0.25">
      <c r="A634" s="16" t="s">
        <v>1422</v>
      </c>
      <c r="B634" s="16" t="s">
        <v>1773</v>
      </c>
      <c r="C634" s="17" t="s">
        <v>330</v>
      </c>
      <c r="D634" s="7">
        <f>SUM(D635:D645)</f>
        <v>0</v>
      </c>
      <c r="E634" s="7">
        <f>SUM(E635:E645)</f>
        <v>0</v>
      </c>
      <c r="F634" s="8">
        <f>+D634+E634</f>
        <v>0</v>
      </c>
      <c r="G634" s="10">
        <f>SUM(G635:G645)</f>
        <v>0</v>
      </c>
      <c r="H634" s="7">
        <f>SUM(H635:H645)</f>
        <v>40000000</v>
      </c>
      <c r="I634" s="65">
        <f>+SUM(F634:H634)</f>
        <v>40000000</v>
      </c>
      <c r="J634" s="43">
        <f>SUM(J635:J645)</f>
        <v>0</v>
      </c>
      <c r="K634" s="10">
        <f>SUM(K635:K645)</f>
        <v>0</v>
      </c>
      <c r="L634" s="65">
        <f>SUM(J634:K634)</f>
        <v>0</v>
      </c>
      <c r="M634" s="42">
        <f>SUM(M635:M645)</f>
        <v>40000000</v>
      </c>
    </row>
    <row r="635" spans="1:13" s="2" customFormat="1" ht="27" x14ac:dyDescent="0.25">
      <c r="A635" s="27" t="s">
        <v>1422</v>
      </c>
      <c r="B635" s="27" t="s">
        <v>1774</v>
      </c>
      <c r="C635" s="28" t="s">
        <v>333</v>
      </c>
      <c r="D635" s="11"/>
      <c r="E635" s="11"/>
      <c r="F635" s="52">
        <f>SUM(D635:E635)</f>
        <v>0</v>
      </c>
      <c r="G635" s="53"/>
      <c r="H635" s="11"/>
      <c r="I635" s="68">
        <f t="shared" ref="I635:I645" si="166">SUM(F635:H635)</f>
        <v>0</v>
      </c>
      <c r="J635" s="54"/>
      <c r="K635" s="53"/>
      <c r="L635" s="68">
        <f t="shared" ref="L635:L690" si="167">SUM(J635:K635)</f>
        <v>0</v>
      </c>
      <c r="M635" s="54">
        <f t="shared" ref="M635:M645" si="168">+L635+I635</f>
        <v>0</v>
      </c>
    </row>
    <row r="636" spans="1:13" s="2" customFormat="1" ht="13.5" x14ac:dyDescent="0.25">
      <c r="A636" s="27" t="s">
        <v>1422</v>
      </c>
      <c r="B636" s="27" t="s">
        <v>1775</v>
      </c>
      <c r="C636" s="28" t="s">
        <v>369</v>
      </c>
      <c r="D636" s="11"/>
      <c r="E636" s="11"/>
      <c r="F636" s="52">
        <f t="shared" ref="F636:F645" si="169">SUM(D636:E636)</f>
        <v>0</v>
      </c>
      <c r="G636" s="53"/>
      <c r="H636" s="11"/>
      <c r="I636" s="68">
        <f t="shared" si="166"/>
        <v>0</v>
      </c>
      <c r="J636" s="54"/>
      <c r="K636" s="53"/>
      <c r="L636" s="68">
        <f>SUM(J636:K636)</f>
        <v>0</v>
      </c>
      <c r="M636" s="54">
        <f t="shared" si="168"/>
        <v>0</v>
      </c>
    </row>
    <row r="637" spans="1:13" s="2" customFormat="1" ht="40.5" x14ac:dyDescent="0.25">
      <c r="A637" s="27" t="s">
        <v>1422</v>
      </c>
      <c r="B637" s="27" t="s">
        <v>1776</v>
      </c>
      <c r="C637" s="28" t="s">
        <v>384</v>
      </c>
      <c r="D637" s="11"/>
      <c r="E637" s="11"/>
      <c r="F637" s="52">
        <f t="shared" si="169"/>
        <v>0</v>
      </c>
      <c r="G637" s="53"/>
      <c r="H637" s="11"/>
      <c r="I637" s="68">
        <f t="shared" si="166"/>
        <v>0</v>
      </c>
      <c r="J637" s="54"/>
      <c r="K637" s="53"/>
      <c r="L637" s="68">
        <f t="shared" si="167"/>
        <v>0</v>
      </c>
      <c r="M637" s="54">
        <f t="shared" si="168"/>
        <v>0</v>
      </c>
    </row>
    <row r="638" spans="1:13" s="2" customFormat="1" ht="27" x14ac:dyDescent="0.25">
      <c r="A638" s="27" t="s">
        <v>1422</v>
      </c>
      <c r="B638" s="27" t="s">
        <v>1777</v>
      </c>
      <c r="C638" s="28" t="s">
        <v>459</v>
      </c>
      <c r="D638" s="11"/>
      <c r="E638" s="11"/>
      <c r="F638" s="52">
        <f t="shared" si="169"/>
        <v>0</v>
      </c>
      <c r="G638" s="53"/>
      <c r="H638" s="11"/>
      <c r="I638" s="68">
        <f t="shared" si="166"/>
        <v>0</v>
      </c>
      <c r="J638" s="54"/>
      <c r="K638" s="53"/>
      <c r="L638" s="68">
        <f t="shared" si="167"/>
        <v>0</v>
      </c>
      <c r="M638" s="54">
        <f t="shared" si="168"/>
        <v>0</v>
      </c>
    </row>
    <row r="639" spans="1:13" s="2" customFormat="1" ht="13.5" x14ac:dyDescent="0.25">
      <c r="A639" s="27" t="s">
        <v>1422</v>
      </c>
      <c r="B639" s="27" t="s">
        <v>1778</v>
      </c>
      <c r="C639" s="28" t="s">
        <v>588</v>
      </c>
      <c r="D639" s="11"/>
      <c r="E639" s="11"/>
      <c r="F639" s="52">
        <f t="shared" si="169"/>
        <v>0</v>
      </c>
      <c r="G639" s="53"/>
      <c r="H639" s="11"/>
      <c r="I639" s="68">
        <f t="shared" si="166"/>
        <v>0</v>
      </c>
      <c r="J639" s="54"/>
      <c r="K639" s="53"/>
      <c r="L639" s="68">
        <f t="shared" si="167"/>
        <v>0</v>
      </c>
      <c r="M639" s="54">
        <f t="shared" si="168"/>
        <v>0</v>
      </c>
    </row>
    <row r="640" spans="1:13" s="2" customFormat="1" ht="13.5" x14ac:dyDescent="0.25">
      <c r="A640" s="27" t="s">
        <v>1422</v>
      </c>
      <c r="B640" s="27" t="s">
        <v>1779</v>
      </c>
      <c r="C640" s="28" t="s">
        <v>650</v>
      </c>
      <c r="D640" s="11"/>
      <c r="E640" s="11"/>
      <c r="F640" s="52">
        <f t="shared" si="169"/>
        <v>0</v>
      </c>
      <c r="G640" s="53"/>
      <c r="H640" s="11"/>
      <c r="I640" s="68">
        <f t="shared" si="166"/>
        <v>0</v>
      </c>
      <c r="J640" s="54"/>
      <c r="K640" s="53"/>
      <c r="L640" s="68">
        <f t="shared" si="167"/>
        <v>0</v>
      </c>
      <c r="M640" s="54">
        <f t="shared" si="168"/>
        <v>0</v>
      </c>
    </row>
    <row r="641" spans="1:13" s="2" customFormat="1" ht="54" x14ac:dyDescent="0.25">
      <c r="A641" s="27" t="s">
        <v>1422</v>
      </c>
      <c r="B641" s="27" t="s">
        <v>1780</v>
      </c>
      <c r="C641" s="28" t="s">
        <v>674</v>
      </c>
      <c r="D641" s="11"/>
      <c r="E641" s="11"/>
      <c r="F641" s="52">
        <f t="shared" si="169"/>
        <v>0</v>
      </c>
      <c r="G641" s="53"/>
      <c r="H641" s="11"/>
      <c r="I641" s="68">
        <f t="shared" si="166"/>
        <v>0</v>
      </c>
      <c r="J641" s="54"/>
      <c r="K641" s="53"/>
      <c r="L641" s="68">
        <f t="shared" si="167"/>
        <v>0</v>
      </c>
      <c r="M641" s="54">
        <f t="shared" si="168"/>
        <v>0</v>
      </c>
    </row>
    <row r="642" spans="1:13" s="2" customFormat="1" ht="27" x14ac:dyDescent="0.25">
      <c r="A642" s="27" t="s">
        <v>1422</v>
      </c>
      <c r="B642" s="27" t="s">
        <v>1781</v>
      </c>
      <c r="C642" s="28" t="s">
        <v>722</v>
      </c>
      <c r="D642" s="11"/>
      <c r="E642" s="11"/>
      <c r="F642" s="52">
        <f t="shared" si="169"/>
        <v>0</v>
      </c>
      <c r="G642" s="53"/>
      <c r="H642" s="11">
        <v>40000000</v>
      </c>
      <c r="I642" s="68">
        <f t="shared" si="166"/>
        <v>40000000</v>
      </c>
      <c r="J642" s="54"/>
      <c r="K642" s="53"/>
      <c r="L642" s="68">
        <f t="shared" si="167"/>
        <v>0</v>
      </c>
      <c r="M642" s="54">
        <f t="shared" si="168"/>
        <v>40000000</v>
      </c>
    </row>
    <row r="643" spans="1:13" s="2" customFormat="1" ht="27" x14ac:dyDescent="0.25">
      <c r="A643" s="27" t="s">
        <v>1422</v>
      </c>
      <c r="B643" s="27" t="s">
        <v>1782</v>
      </c>
      <c r="C643" s="28" t="s">
        <v>755</v>
      </c>
      <c r="D643" s="11"/>
      <c r="E643" s="11"/>
      <c r="F643" s="52">
        <f t="shared" si="169"/>
        <v>0</v>
      </c>
      <c r="G643" s="53"/>
      <c r="H643" s="11"/>
      <c r="I643" s="68">
        <f t="shared" si="166"/>
        <v>0</v>
      </c>
      <c r="J643" s="54"/>
      <c r="K643" s="53"/>
      <c r="L643" s="68">
        <f t="shared" si="167"/>
        <v>0</v>
      </c>
      <c r="M643" s="54">
        <f t="shared" si="168"/>
        <v>0</v>
      </c>
    </row>
    <row r="644" spans="1:13" s="2" customFormat="1" ht="27" x14ac:dyDescent="0.25">
      <c r="A644" s="27" t="s">
        <v>1422</v>
      </c>
      <c r="B644" s="27" t="s">
        <v>1783</v>
      </c>
      <c r="C644" s="28" t="s">
        <v>863</v>
      </c>
      <c r="D644" s="11"/>
      <c r="E644" s="11"/>
      <c r="F644" s="52">
        <f t="shared" si="169"/>
        <v>0</v>
      </c>
      <c r="G644" s="53"/>
      <c r="H644" s="11"/>
      <c r="I644" s="68">
        <f t="shared" si="166"/>
        <v>0</v>
      </c>
      <c r="J644" s="54"/>
      <c r="K644" s="53"/>
      <c r="L644" s="68">
        <f t="shared" si="167"/>
        <v>0</v>
      </c>
      <c r="M644" s="54">
        <f t="shared" si="168"/>
        <v>0</v>
      </c>
    </row>
    <row r="645" spans="1:13" s="2" customFormat="1" ht="13.5" x14ac:dyDescent="0.25">
      <c r="A645" s="27" t="s">
        <v>1422</v>
      </c>
      <c r="B645" s="27" t="s">
        <v>1784</v>
      </c>
      <c r="C645" s="28" t="s">
        <v>914</v>
      </c>
      <c r="D645" s="11"/>
      <c r="E645" s="11"/>
      <c r="F645" s="52">
        <f t="shared" si="169"/>
        <v>0</v>
      </c>
      <c r="G645" s="53"/>
      <c r="H645" s="11"/>
      <c r="I645" s="68">
        <f t="shared" si="166"/>
        <v>0</v>
      </c>
      <c r="J645" s="54"/>
      <c r="K645" s="53"/>
      <c r="L645" s="68">
        <f t="shared" si="167"/>
        <v>0</v>
      </c>
      <c r="M645" s="54">
        <f t="shared" si="168"/>
        <v>0</v>
      </c>
    </row>
    <row r="646" spans="1:13" ht="24.75" customHeight="1" x14ac:dyDescent="0.25">
      <c r="A646" s="16" t="s">
        <v>1422</v>
      </c>
      <c r="B646" s="16" t="s">
        <v>1689</v>
      </c>
      <c r="C646" s="26" t="s">
        <v>1433</v>
      </c>
      <c r="D646" s="7">
        <f>+D647</f>
        <v>0</v>
      </c>
      <c r="E646" s="7">
        <f>+E647</f>
        <v>0</v>
      </c>
      <c r="F646" s="8">
        <f t="shared" ref="F646:I647" si="170">+F647</f>
        <v>0</v>
      </c>
      <c r="G646" s="10">
        <f>+G647</f>
        <v>0</v>
      </c>
      <c r="H646" s="7">
        <f>+H647</f>
        <v>36000000</v>
      </c>
      <c r="I646" s="65">
        <f t="shared" si="170"/>
        <v>36000000</v>
      </c>
      <c r="J646" s="43">
        <f>+J647</f>
        <v>0</v>
      </c>
      <c r="K646" s="10">
        <f>+K647</f>
        <v>0</v>
      </c>
      <c r="L646" s="65">
        <f t="shared" si="167"/>
        <v>0</v>
      </c>
      <c r="M646" s="42">
        <f t="shared" ref="M646:M647" si="171">L646+I646</f>
        <v>36000000</v>
      </c>
    </row>
    <row r="647" spans="1:13" s="2" customFormat="1" ht="13.5" x14ac:dyDescent="0.25">
      <c r="A647" s="16" t="s">
        <v>1422</v>
      </c>
      <c r="B647" s="16" t="s">
        <v>1798</v>
      </c>
      <c r="C647" s="17" t="s">
        <v>170</v>
      </c>
      <c r="D647" s="7">
        <f>+D648</f>
        <v>0</v>
      </c>
      <c r="E647" s="7">
        <f>+E648</f>
        <v>0</v>
      </c>
      <c r="F647" s="8">
        <f t="shared" si="170"/>
        <v>0</v>
      </c>
      <c r="G647" s="10">
        <f>+G648</f>
        <v>0</v>
      </c>
      <c r="H647" s="7">
        <f>+H648</f>
        <v>36000000</v>
      </c>
      <c r="I647" s="65">
        <f t="shared" si="170"/>
        <v>36000000</v>
      </c>
      <c r="J647" s="43">
        <f>+J648</f>
        <v>0</v>
      </c>
      <c r="K647" s="10">
        <f>+K648</f>
        <v>0</v>
      </c>
      <c r="L647" s="65">
        <f t="shared" si="167"/>
        <v>0</v>
      </c>
      <c r="M647" s="42">
        <f t="shared" si="171"/>
        <v>36000000</v>
      </c>
    </row>
    <row r="648" spans="1:13" s="2" customFormat="1" ht="13.5" x14ac:dyDescent="0.25">
      <c r="A648" s="16" t="s">
        <v>1422</v>
      </c>
      <c r="B648" s="16" t="s">
        <v>1799</v>
      </c>
      <c r="C648" s="17" t="s">
        <v>330</v>
      </c>
      <c r="D648" s="7">
        <f>SUM(D649:D659)</f>
        <v>0</v>
      </c>
      <c r="E648" s="7">
        <f>SUM(E649:E659)</f>
        <v>0</v>
      </c>
      <c r="F648" s="8">
        <f>+D648+E648</f>
        <v>0</v>
      </c>
      <c r="G648" s="10">
        <f>SUM(G649:G659)</f>
        <v>0</v>
      </c>
      <c r="H648" s="7">
        <f>SUM(H649:H659)</f>
        <v>36000000</v>
      </c>
      <c r="I648" s="65">
        <f>+SUM(F648:H648)</f>
        <v>36000000</v>
      </c>
      <c r="J648" s="43">
        <f>SUM(J649:J659)</f>
        <v>0</v>
      </c>
      <c r="K648" s="10">
        <f>SUM(K649:K659)</f>
        <v>0</v>
      </c>
      <c r="L648" s="65">
        <f t="shared" si="167"/>
        <v>0</v>
      </c>
      <c r="M648" s="42">
        <f>SUM(M649:M659)</f>
        <v>36000000</v>
      </c>
    </row>
    <row r="649" spans="1:13" s="2" customFormat="1" ht="27" x14ac:dyDescent="0.25">
      <c r="A649" s="27" t="s">
        <v>1422</v>
      </c>
      <c r="B649" s="27" t="s">
        <v>1800</v>
      </c>
      <c r="C649" s="28" t="s">
        <v>333</v>
      </c>
      <c r="D649" s="11"/>
      <c r="E649" s="11"/>
      <c r="F649" s="52">
        <f>SUM(D649:E649)</f>
        <v>0</v>
      </c>
      <c r="G649" s="53"/>
      <c r="H649" s="11"/>
      <c r="I649" s="68">
        <f t="shared" ref="I649:I659" si="172">SUM(F649:H649)</f>
        <v>0</v>
      </c>
      <c r="J649" s="54"/>
      <c r="K649" s="53"/>
      <c r="L649" s="68">
        <f t="shared" si="167"/>
        <v>0</v>
      </c>
      <c r="M649" s="54">
        <f t="shared" ref="M649:M659" si="173">+L649+I649</f>
        <v>0</v>
      </c>
    </row>
    <row r="650" spans="1:13" s="2" customFormat="1" ht="13.5" x14ac:dyDescent="0.25">
      <c r="A650" s="27" t="s">
        <v>1422</v>
      </c>
      <c r="B650" s="27" t="s">
        <v>1801</v>
      </c>
      <c r="C650" s="28" t="s">
        <v>369</v>
      </c>
      <c r="D650" s="11"/>
      <c r="E650" s="11"/>
      <c r="F650" s="52">
        <f t="shared" ref="F650:F659" si="174">SUM(D650:E650)</f>
        <v>0</v>
      </c>
      <c r="G650" s="53"/>
      <c r="H650" s="11"/>
      <c r="I650" s="68">
        <f t="shared" si="172"/>
        <v>0</v>
      </c>
      <c r="J650" s="54"/>
      <c r="K650" s="53"/>
      <c r="L650" s="68">
        <f t="shared" si="167"/>
        <v>0</v>
      </c>
      <c r="M650" s="54">
        <f t="shared" si="173"/>
        <v>0</v>
      </c>
    </row>
    <row r="651" spans="1:13" s="2" customFormat="1" ht="40.5" x14ac:dyDescent="0.25">
      <c r="A651" s="27" t="s">
        <v>1422</v>
      </c>
      <c r="B651" s="27" t="s">
        <v>1802</v>
      </c>
      <c r="C651" s="28" t="s">
        <v>384</v>
      </c>
      <c r="D651" s="11"/>
      <c r="E651" s="11"/>
      <c r="F651" s="52">
        <f t="shared" si="174"/>
        <v>0</v>
      </c>
      <c r="G651" s="53"/>
      <c r="H651" s="11"/>
      <c r="I651" s="68">
        <f t="shared" si="172"/>
        <v>0</v>
      </c>
      <c r="J651" s="54"/>
      <c r="K651" s="53"/>
      <c r="L651" s="68">
        <f t="shared" si="167"/>
        <v>0</v>
      </c>
      <c r="M651" s="54">
        <f t="shared" si="173"/>
        <v>0</v>
      </c>
    </row>
    <row r="652" spans="1:13" s="2" customFormat="1" ht="27" x14ac:dyDescent="0.25">
      <c r="A652" s="27" t="s">
        <v>1422</v>
      </c>
      <c r="B652" s="27" t="s">
        <v>1803</v>
      </c>
      <c r="C652" s="28" t="s">
        <v>459</v>
      </c>
      <c r="D652" s="11"/>
      <c r="E652" s="11"/>
      <c r="F652" s="52">
        <f t="shared" si="174"/>
        <v>0</v>
      </c>
      <c r="G652" s="53"/>
      <c r="H652" s="11"/>
      <c r="I652" s="68">
        <f t="shared" si="172"/>
        <v>0</v>
      </c>
      <c r="J652" s="54"/>
      <c r="K652" s="53"/>
      <c r="L652" s="68">
        <f t="shared" si="167"/>
        <v>0</v>
      </c>
      <c r="M652" s="54">
        <f t="shared" si="173"/>
        <v>0</v>
      </c>
    </row>
    <row r="653" spans="1:13" s="2" customFormat="1" ht="13.5" x14ac:dyDescent="0.25">
      <c r="A653" s="27" t="s">
        <v>1422</v>
      </c>
      <c r="B653" s="27" t="s">
        <v>1804</v>
      </c>
      <c r="C653" s="28" t="s">
        <v>588</v>
      </c>
      <c r="D653" s="11"/>
      <c r="E653" s="11"/>
      <c r="F653" s="52">
        <f t="shared" si="174"/>
        <v>0</v>
      </c>
      <c r="G653" s="53"/>
      <c r="H653" s="11"/>
      <c r="I653" s="68">
        <f t="shared" si="172"/>
        <v>0</v>
      </c>
      <c r="J653" s="54"/>
      <c r="K653" s="53"/>
      <c r="L653" s="68">
        <f t="shared" si="167"/>
        <v>0</v>
      </c>
      <c r="M653" s="54">
        <f t="shared" si="173"/>
        <v>0</v>
      </c>
    </row>
    <row r="654" spans="1:13" s="2" customFormat="1" ht="13.5" x14ac:dyDescent="0.25">
      <c r="A654" s="27" t="s">
        <v>1422</v>
      </c>
      <c r="B654" s="27" t="s">
        <v>1805</v>
      </c>
      <c r="C654" s="28" t="s">
        <v>650</v>
      </c>
      <c r="D654" s="11"/>
      <c r="E654" s="11"/>
      <c r="F654" s="52">
        <f t="shared" si="174"/>
        <v>0</v>
      </c>
      <c r="G654" s="53"/>
      <c r="H654" s="11"/>
      <c r="I654" s="68">
        <f t="shared" si="172"/>
        <v>0</v>
      </c>
      <c r="J654" s="54"/>
      <c r="K654" s="53"/>
      <c r="L654" s="68">
        <f t="shared" si="167"/>
        <v>0</v>
      </c>
      <c r="M654" s="54">
        <f t="shared" si="173"/>
        <v>0</v>
      </c>
    </row>
    <row r="655" spans="1:13" s="2" customFormat="1" ht="54" x14ac:dyDescent="0.25">
      <c r="A655" s="27" t="s">
        <v>1422</v>
      </c>
      <c r="B655" s="27" t="s">
        <v>1806</v>
      </c>
      <c r="C655" s="28" t="s">
        <v>674</v>
      </c>
      <c r="D655" s="11"/>
      <c r="E655" s="11"/>
      <c r="F655" s="52">
        <f t="shared" si="174"/>
        <v>0</v>
      </c>
      <c r="G655" s="53"/>
      <c r="H655" s="11"/>
      <c r="I655" s="68">
        <f t="shared" si="172"/>
        <v>0</v>
      </c>
      <c r="J655" s="54"/>
      <c r="K655" s="53"/>
      <c r="L655" s="68">
        <f t="shared" si="167"/>
        <v>0</v>
      </c>
      <c r="M655" s="54">
        <f t="shared" si="173"/>
        <v>0</v>
      </c>
    </row>
    <row r="656" spans="1:13" s="2" customFormat="1" ht="27" x14ac:dyDescent="0.25">
      <c r="A656" s="27" t="s">
        <v>1422</v>
      </c>
      <c r="B656" s="27" t="s">
        <v>1807</v>
      </c>
      <c r="C656" s="28" t="s">
        <v>722</v>
      </c>
      <c r="D656" s="11"/>
      <c r="E656" s="11"/>
      <c r="F656" s="52">
        <f t="shared" si="174"/>
        <v>0</v>
      </c>
      <c r="G656" s="53"/>
      <c r="H656" s="11"/>
      <c r="I656" s="68">
        <f t="shared" si="172"/>
        <v>0</v>
      </c>
      <c r="J656" s="54"/>
      <c r="K656" s="53"/>
      <c r="L656" s="68">
        <f t="shared" si="167"/>
        <v>0</v>
      </c>
      <c r="M656" s="54">
        <f t="shared" si="173"/>
        <v>0</v>
      </c>
    </row>
    <row r="657" spans="1:13" s="2" customFormat="1" ht="27" x14ac:dyDescent="0.25">
      <c r="A657" s="27" t="s">
        <v>1422</v>
      </c>
      <c r="B657" s="27" t="s">
        <v>1808</v>
      </c>
      <c r="C657" s="28" t="s">
        <v>755</v>
      </c>
      <c r="D657" s="11"/>
      <c r="E657" s="11"/>
      <c r="F657" s="52">
        <f t="shared" si="174"/>
        <v>0</v>
      </c>
      <c r="G657" s="53"/>
      <c r="H657" s="11">
        <v>36000000</v>
      </c>
      <c r="I657" s="68">
        <f t="shared" si="172"/>
        <v>36000000</v>
      </c>
      <c r="J657" s="54"/>
      <c r="K657" s="53"/>
      <c r="L657" s="68">
        <f t="shared" si="167"/>
        <v>0</v>
      </c>
      <c r="M657" s="54">
        <f t="shared" si="173"/>
        <v>36000000</v>
      </c>
    </row>
    <row r="658" spans="1:13" s="2" customFormat="1" ht="27" x14ac:dyDescent="0.25">
      <c r="A658" s="27" t="s">
        <v>1422</v>
      </c>
      <c r="B658" s="27" t="s">
        <v>1809</v>
      </c>
      <c r="C658" s="28" t="s">
        <v>863</v>
      </c>
      <c r="D658" s="11"/>
      <c r="E658" s="11"/>
      <c r="F658" s="52">
        <f t="shared" si="174"/>
        <v>0</v>
      </c>
      <c r="G658" s="53"/>
      <c r="H658" s="11"/>
      <c r="I658" s="68">
        <f t="shared" si="172"/>
        <v>0</v>
      </c>
      <c r="J658" s="54"/>
      <c r="K658" s="53"/>
      <c r="L658" s="68">
        <f t="shared" si="167"/>
        <v>0</v>
      </c>
      <c r="M658" s="54">
        <f t="shared" si="173"/>
        <v>0</v>
      </c>
    </row>
    <row r="659" spans="1:13" s="2" customFormat="1" ht="13.5" x14ac:dyDescent="0.25">
      <c r="A659" s="27" t="s">
        <v>1422</v>
      </c>
      <c r="B659" s="27" t="s">
        <v>1810</v>
      </c>
      <c r="C659" s="28" t="s">
        <v>914</v>
      </c>
      <c r="D659" s="11"/>
      <c r="E659" s="11"/>
      <c r="F659" s="52">
        <f t="shared" si="174"/>
        <v>0</v>
      </c>
      <c r="G659" s="53"/>
      <c r="H659" s="11"/>
      <c r="I659" s="68">
        <f t="shared" si="172"/>
        <v>0</v>
      </c>
      <c r="J659" s="54"/>
      <c r="K659" s="53"/>
      <c r="L659" s="68">
        <f t="shared" si="167"/>
        <v>0</v>
      </c>
      <c r="M659" s="54">
        <f t="shared" si="173"/>
        <v>0</v>
      </c>
    </row>
    <row r="660" spans="1:13" ht="24.75" customHeight="1" x14ac:dyDescent="0.25">
      <c r="A660" s="16" t="s">
        <v>1422</v>
      </c>
      <c r="B660" s="16" t="s">
        <v>1690</v>
      </c>
      <c r="C660" s="26" t="s">
        <v>1435</v>
      </c>
      <c r="D660" s="7">
        <f>+D661</f>
        <v>0</v>
      </c>
      <c r="E660" s="7">
        <f>+E661</f>
        <v>0</v>
      </c>
      <c r="F660" s="8">
        <f t="shared" ref="F660:I661" si="175">+F661</f>
        <v>0</v>
      </c>
      <c r="G660" s="10">
        <f>+G661</f>
        <v>0</v>
      </c>
      <c r="H660" s="7">
        <f>+H661</f>
        <v>80000000</v>
      </c>
      <c r="I660" s="65">
        <f t="shared" si="175"/>
        <v>80000000</v>
      </c>
      <c r="J660" s="43">
        <f>+J661</f>
        <v>0</v>
      </c>
      <c r="K660" s="10">
        <f>+K661</f>
        <v>0</v>
      </c>
      <c r="L660" s="65">
        <f t="shared" si="167"/>
        <v>0</v>
      </c>
      <c r="M660" s="42">
        <f t="shared" ref="M660:M661" si="176">L660+I660</f>
        <v>80000000</v>
      </c>
    </row>
    <row r="661" spans="1:13" s="2" customFormat="1" ht="13.5" x14ac:dyDescent="0.25">
      <c r="A661" s="16" t="s">
        <v>1422</v>
      </c>
      <c r="B661" s="16" t="s">
        <v>1824</v>
      </c>
      <c r="C661" s="17" t="s">
        <v>170</v>
      </c>
      <c r="D661" s="7">
        <f>+D662</f>
        <v>0</v>
      </c>
      <c r="E661" s="7">
        <f>+E662</f>
        <v>0</v>
      </c>
      <c r="F661" s="8">
        <f t="shared" si="175"/>
        <v>0</v>
      </c>
      <c r="G661" s="10">
        <f>+G662</f>
        <v>0</v>
      </c>
      <c r="H661" s="7">
        <f>+H662</f>
        <v>80000000</v>
      </c>
      <c r="I661" s="65">
        <f t="shared" si="175"/>
        <v>80000000</v>
      </c>
      <c r="J661" s="43">
        <f>+J662</f>
        <v>0</v>
      </c>
      <c r="K661" s="10">
        <f>+K662</f>
        <v>0</v>
      </c>
      <c r="L661" s="65">
        <f t="shared" si="167"/>
        <v>0</v>
      </c>
      <c r="M661" s="42">
        <f t="shared" si="176"/>
        <v>80000000</v>
      </c>
    </row>
    <row r="662" spans="1:13" s="2" customFormat="1" ht="13.5" x14ac:dyDescent="0.25">
      <c r="A662" s="16" t="s">
        <v>1422</v>
      </c>
      <c r="B662" s="16" t="s">
        <v>1825</v>
      </c>
      <c r="C662" s="17" t="s">
        <v>330</v>
      </c>
      <c r="D662" s="7">
        <f>SUM(D663:D673)</f>
        <v>0</v>
      </c>
      <c r="E662" s="7">
        <f>SUM(E663:E673)</f>
        <v>0</v>
      </c>
      <c r="F662" s="8">
        <f>+D662+E662</f>
        <v>0</v>
      </c>
      <c r="G662" s="10">
        <f>SUM(G663:G673)</f>
        <v>0</v>
      </c>
      <c r="H662" s="7">
        <f>SUM(H663:H673)</f>
        <v>80000000</v>
      </c>
      <c r="I662" s="65">
        <f>+SUM(F662:H662)</f>
        <v>80000000</v>
      </c>
      <c r="J662" s="43">
        <f>SUM(J663:J673)</f>
        <v>0</v>
      </c>
      <c r="K662" s="10">
        <f>SUM(K663:K673)</f>
        <v>0</v>
      </c>
      <c r="L662" s="65">
        <f t="shared" si="167"/>
        <v>0</v>
      </c>
      <c r="M662" s="42">
        <f>SUM(M663:M673)</f>
        <v>80000000</v>
      </c>
    </row>
    <row r="663" spans="1:13" s="2" customFormat="1" ht="27" x14ac:dyDescent="0.25">
      <c r="A663" s="27" t="s">
        <v>1422</v>
      </c>
      <c r="B663" s="27" t="s">
        <v>1826</v>
      </c>
      <c r="C663" s="28" t="s">
        <v>333</v>
      </c>
      <c r="D663" s="11"/>
      <c r="E663" s="11"/>
      <c r="F663" s="52">
        <f>SUM(D663:E663)</f>
        <v>0</v>
      </c>
      <c r="G663" s="53"/>
      <c r="H663" s="11"/>
      <c r="I663" s="68">
        <f t="shared" ref="I663:I673" si="177">SUM(F663:H663)</f>
        <v>0</v>
      </c>
      <c r="J663" s="54"/>
      <c r="K663" s="53"/>
      <c r="L663" s="68">
        <f t="shared" si="167"/>
        <v>0</v>
      </c>
      <c r="M663" s="54">
        <f t="shared" ref="M663:M673" si="178">+L663+I663</f>
        <v>0</v>
      </c>
    </row>
    <row r="664" spans="1:13" s="2" customFormat="1" ht="13.5" x14ac:dyDescent="0.25">
      <c r="A664" s="27" t="s">
        <v>1422</v>
      </c>
      <c r="B664" s="27" t="s">
        <v>1827</v>
      </c>
      <c r="C664" s="28" t="s">
        <v>369</v>
      </c>
      <c r="D664" s="11"/>
      <c r="E664" s="11"/>
      <c r="F664" s="52">
        <f t="shared" ref="F664:F673" si="179">SUM(D664:E664)</f>
        <v>0</v>
      </c>
      <c r="G664" s="53"/>
      <c r="H664" s="11"/>
      <c r="I664" s="68">
        <f t="shared" si="177"/>
        <v>0</v>
      </c>
      <c r="J664" s="54"/>
      <c r="K664" s="53"/>
      <c r="L664" s="68">
        <f t="shared" si="167"/>
        <v>0</v>
      </c>
      <c r="M664" s="54">
        <f t="shared" si="178"/>
        <v>0</v>
      </c>
    </row>
    <row r="665" spans="1:13" s="2" customFormat="1" ht="40.5" x14ac:dyDescent="0.25">
      <c r="A665" s="27" t="s">
        <v>1422</v>
      </c>
      <c r="B665" s="27" t="s">
        <v>1828</v>
      </c>
      <c r="C665" s="28" t="s">
        <v>384</v>
      </c>
      <c r="D665" s="11"/>
      <c r="E665" s="11"/>
      <c r="F665" s="52">
        <f t="shared" si="179"/>
        <v>0</v>
      </c>
      <c r="G665" s="53"/>
      <c r="H665" s="11"/>
      <c r="I665" s="68">
        <f t="shared" si="177"/>
        <v>0</v>
      </c>
      <c r="J665" s="54"/>
      <c r="K665" s="53"/>
      <c r="L665" s="68">
        <f t="shared" si="167"/>
        <v>0</v>
      </c>
      <c r="M665" s="54">
        <f t="shared" si="178"/>
        <v>0</v>
      </c>
    </row>
    <row r="666" spans="1:13" s="2" customFormat="1" ht="27" x14ac:dyDescent="0.25">
      <c r="A666" s="27" t="s">
        <v>1422</v>
      </c>
      <c r="B666" s="27" t="s">
        <v>1829</v>
      </c>
      <c r="C666" s="28" t="s">
        <v>459</v>
      </c>
      <c r="D666" s="11"/>
      <c r="E666" s="11"/>
      <c r="F666" s="52">
        <f t="shared" si="179"/>
        <v>0</v>
      </c>
      <c r="G666" s="53"/>
      <c r="H666" s="11"/>
      <c r="I666" s="68">
        <f t="shared" si="177"/>
        <v>0</v>
      </c>
      <c r="J666" s="54"/>
      <c r="K666" s="53"/>
      <c r="L666" s="68">
        <f t="shared" si="167"/>
        <v>0</v>
      </c>
      <c r="M666" s="54">
        <f t="shared" si="178"/>
        <v>0</v>
      </c>
    </row>
    <row r="667" spans="1:13" s="2" customFormat="1" ht="13.5" x14ac:dyDescent="0.25">
      <c r="A667" s="27" t="s">
        <v>1422</v>
      </c>
      <c r="B667" s="27" t="s">
        <v>1830</v>
      </c>
      <c r="C667" s="28" t="s">
        <v>588</v>
      </c>
      <c r="D667" s="11"/>
      <c r="E667" s="11"/>
      <c r="F667" s="52">
        <f t="shared" si="179"/>
        <v>0</v>
      </c>
      <c r="G667" s="53"/>
      <c r="H667" s="11"/>
      <c r="I667" s="68">
        <f t="shared" si="177"/>
        <v>0</v>
      </c>
      <c r="J667" s="54"/>
      <c r="K667" s="53"/>
      <c r="L667" s="68">
        <f t="shared" si="167"/>
        <v>0</v>
      </c>
      <c r="M667" s="54">
        <f t="shared" si="178"/>
        <v>0</v>
      </c>
    </row>
    <row r="668" spans="1:13" s="2" customFormat="1" ht="13.5" x14ac:dyDescent="0.25">
      <c r="A668" s="27" t="s">
        <v>1422</v>
      </c>
      <c r="B668" s="27" t="s">
        <v>1831</v>
      </c>
      <c r="C668" s="28" t="s">
        <v>650</v>
      </c>
      <c r="D668" s="11"/>
      <c r="E668" s="11"/>
      <c r="F668" s="52">
        <f t="shared" si="179"/>
        <v>0</v>
      </c>
      <c r="G668" s="53"/>
      <c r="H668" s="11"/>
      <c r="I668" s="68">
        <f t="shared" si="177"/>
        <v>0</v>
      </c>
      <c r="J668" s="54"/>
      <c r="K668" s="53"/>
      <c r="L668" s="68">
        <f t="shared" si="167"/>
        <v>0</v>
      </c>
      <c r="M668" s="54">
        <f t="shared" si="178"/>
        <v>0</v>
      </c>
    </row>
    <row r="669" spans="1:13" s="2" customFormat="1" ht="54" x14ac:dyDescent="0.25">
      <c r="A669" s="27" t="s">
        <v>1422</v>
      </c>
      <c r="B669" s="27" t="s">
        <v>1832</v>
      </c>
      <c r="C669" s="28" t="s">
        <v>674</v>
      </c>
      <c r="D669" s="11"/>
      <c r="E669" s="11"/>
      <c r="F669" s="52">
        <f t="shared" si="179"/>
        <v>0</v>
      </c>
      <c r="G669" s="53"/>
      <c r="H669" s="11"/>
      <c r="I669" s="68">
        <f t="shared" si="177"/>
        <v>0</v>
      </c>
      <c r="J669" s="54"/>
      <c r="K669" s="53"/>
      <c r="L669" s="68">
        <f t="shared" si="167"/>
        <v>0</v>
      </c>
      <c r="M669" s="54">
        <f t="shared" si="178"/>
        <v>0</v>
      </c>
    </row>
    <row r="670" spans="1:13" s="2" customFormat="1" ht="27" x14ac:dyDescent="0.25">
      <c r="A670" s="27" t="s">
        <v>1422</v>
      </c>
      <c r="B670" s="27" t="s">
        <v>1833</v>
      </c>
      <c r="C670" s="28" t="s">
        <v>722</v>
      </c>
      <c r="D670" s="11"/>
      <c r="E670" s="11"/>
      <c r="F670" s="52">
        <f t="shared" si="179"/>
        <v>0</v>
      </c>
      <c r="G670" s="53"/>
      <c r="H670" s="11"/>
      <c r="I670" s="68">
        <f t="shared" si="177"/>
        <v>0</v>
      </c>
      <c r="J670" s="54"/>
      <c r="K670" s="53"/>
      <c r="L670" s="68">
        <f t="shared" si="167"/>
        <v>0</v>
      </c>
      <c r="M670" s="54">
        <f t="shared" si="178"/>
        <v>0</v>
      </c>
    </row>
    <row r="671" spans="1:13" s="2" customFormat="1" ht="27" x14ac:dyDescent="0.25">
      <c r="A671" s="27" t="s">
        <v>1422</v>
      </c>
      <c r="B671" s="27" t="s">
        <v>1834</v>
      </c>
      <c r="C671" s="28" t="s">
        <v>755</v>
      </c>
      <c r="D671" s="11"/>
      <c r="E671" s="11"/>
      <c r="F671" s="52">
        <f t="shared" si="179"/>
        <v>0</v>
      </c>
      <c r="G671" s="53"/>
      <c r="H671" s="11">
        <v>80000000</v>
      </c>
      <c r="I671" s="68">
        <f t="shared" si="177"/>
        <v>80000000</v>
      </c>
      <c r="J671" s="54"/>
      <c r="K671" s="53"/>
      <c r="L671" s="68">
        <f t="shared" si="167"/>
        <v>0</v>
      </c>
      <c r="M671" s="54">
        <f t="shared" si="178"/>
        <v>80000000</v>
      </c>
    </row>
    <row r="672" spans="1:13" s="2" customFormat="1" ht="27" x14ac:dyDescent="0.25">
      <c r="A672" s="27" t="s">
        <v>1422</v>
      </c>
      <c r="B672" s="27" t="s">
        <v>1835</v>
      </c>
      <c r="C672" s="28" t="s">
        <v>863</v>
      </c>
      <c r="D672" s="11"/>
      <c r="E672" s="11"/>
      <c r="F672" s="52">
        <f t="shared" si="179"/>
        <v>0</v>
      </c>
      <c r="G672" s="53"/>
      <c r="H672" s="11"/>
      <c r="I672" s="68">
        <f t="shared" si="177"/>
        <v>0</v>
      </c>
      <c r="J672" s="54"/>
      <c r="K672" s="53"/>
      <c r="L672" s="68">
        <f t="shared" si="167"/>
        <v>0</v>
      </c>
      <c r="M672" s="54">
        <f t="shared" si="178"/>
        <v>0</v>
      </c>
    </row>
    <row r="673" spans="1:13" s="2" customFormat="1" ht="13.5" x14ac:dyDescent="0.25">
      <c r="A673" s="27" t="s">
        <v>1422</v>
      </c>
      <c r="B673" s="27" t="s">
        <v>1836</v>
      </c>
      <c r="C673" s="28" t="s">
        <v>914</v>
      </c>
      <c r="D673" s="11"/>
      <c r="E673" s="11"/>
      <c r="F673" s="52">
        <f t="shared" si="179"/>
        <v>0</v>
      </c>
      <c r="G673" s="53"/>
      <c r="H673" s="11"/>
      <c r="I673" s="68">
        <f t="shared" si="177"/>
        <v>0</v>
      </c>
      <c r="J673" s="54"/>
      <c r="K673" s="53"/>
      <c r="L673" s="68">
        <f t="shared" si="167"/>
        <v>0</v>
      </c>
      <c r="M673" s="54">
        <f t="shared" si="178"/>
        <v>0</v>
      </c>
    </row>
    <row r="674" spans="1:13" ht="24.75" customHeight="1" x14ac:dyDescent="0.25">
      <c r="A674" s="16" t="s">
        <v>1422</v>
      </c>
      <c r="B674" s="16" t="s">
        <v>1691</v>
      </c>
      <c r="C674" s="26" t="s">
        <v>1437</v>
      </c>
      <c r="D674" s="7">
        <f>+D675</f>
        <v>0</v>
      </c>
      <c r="E674" s="7">
        <f>+E675</f>
        <v>0</v>
      </c>
      <c r="F674" s="8">
        <f t="shared" ref="F674:I675" si="180">+F675</f>
        <v>0</v>
      </c>
      <c r="G674" s="10">
        <f>+G675</f>
        <v>0</v>
      </c>
      <c r="H674" s="7">
        <f>+H675</f>
        <v>243100000</v>
      </c>
      <c r="I674" s="65">
        <f t="shared" si="180"/>
        <v>243100000</v>
      </c>
      <c r="J674" s="43">
        <f>+J675</f>
        <v>0</v>
      </c>
      <c r="K674" s="10">
        <f>+K675</f>
        <v>0</v>
      </c>
      <c r="L674" s="65">
        <f t="shared" si="167"/>
        <v>0</v>
      </c>
      <c r="M674" s="42">
        <f t="shared" ref="M674:M675" si="181">L674+I674</f>
        <v>243100000</v>
      </c>
    </row>
    <row r="675" spans="1:13" s="2" customFormat="1" ht="13.5" x14ac:dyDescent="0.25">
      <c r="A675" s="16" t="s">
        <v>1422</v>
      </c>
      <c r="B675" s="16" t="s">
        <v>1850</v>
      </c>
      <c r="C675" s="17" t="s">
        <v>170</v>
      </c>
      <c r="D675" s="7">
        <f>+D676</f>
        <v>0</v>
      </c>
      <c r="E675" s="7">
        <f>+E676</f>
        <v>0</v>
      </c>
      <c r="F675" s="8">
        <f t="shared" si="180"/>
        <v>0</v>
      </c>
      <c r="G675" s="10">
        <f>+G676</f>
        <v>0</v>
      </c>
      <c r="H675" s="7">
        <f>+H676</f>
        <v>243100000</v>
      </c>
      <c r="I675" s="65">
        <f t="shared" si="180"/>
        <v>243100000</v>
      </c>
      <c r="J675" s="43">
        <f>+J676</f>
        <v>0</v>
      </c>
      <c r="K675" s="10">
        <f>+K676</f>
        <v>0</v>
      </c>
      <c r="L675" s="65">
        <f t="shared" si="167"/>
        <v>0</v>
      </c>
      <c r="M675" s="42">
        <f t="shared" si="181"/>
        <v>243100000</v>
      </c>
    </row>
    <row r="676" spans="1:13" s="2" customFormat="1" ht="13.5" x14ac:dyDescent="0.25">
      <c r="A676" s="16" t="s">
        <v>1422</v>
      </c>
      <c r="B676" s="16" t="s">
        <v>1851</v>
      </c>
      <c r="C676" s="17" t="s">
        <v>330</v>
      </c>
      <c r="D676" s="7">
        <f>SUM(D677:D687)</f>
        <v>0</v>
      </c>
      <c r="E676" s="7">
        <f>SUM(E677:E687)</f>
        <v>0</v>
      </c>
      <c r="F676" s="8">
        <f>+D676+E676</f>
        <v>0</v>
      </c>
      <c r="G676" s="10">
        <f>SUM(G677:G687)</f>
        <v>0</v>
      </c>
      <c r="H676" s="7">
        <f>SUM(H677:H687)</f>
        <v>243100000</v>
      </c>
      <c r="I676" s="65">
        <f>+SUM(F676:H676)</f>
        <v>243100000</v>
      </c>
      <c r="J676" s="43">
        <f>SUM(J677:J687)</f>
        <v>0</v>
      </c>
      <c r="K676" s="10">
        <f>SUM(K677:K687)</f>
        <v>0</v>
      </c>
      <c r="L676" s="65">
        <f t="shared" si="167"/>
        <v>0</v>
      </c>
      <c r="M676" s="42">
        <f>SUM(M677:M687)</f>
        <v>243100000</v>
      </c>
    </row>
    <row r="677" spans="1:13" s="2" customFormat="1" ht="27" x14ac:dyDescent="0.25">
      <c r="A677" s="27" t="s">
        <v>1422</v>
      </c>
      <c r="B677" s="27" t="s">
        <v>1852</v>
      </c>
      <c r="C677" s="28" t="s">
        <v>333</v>
      </c>
      <c r="D677" s="11"/>
      <c r="E677" s="11"/>
      <c r="F677" s="52">
        <f>SUM(D677:E677)</f>
        <v>0</v>
      </c>
      <c r="G677" s="53"/>
      <c r="H677" s="11"/>
      <c r="I677" s="68">
        <f t="shared" ref="I677:I687" si="182">SUM(F677:H677)</f>
        <v>0</v>
      </c>
      <c r="J677" s="54"/>
      <c r="K677" s="53"/>
      <c r="L677" s="68">
        <f t="shared" si="167"/>
        <v>0</v>
      </c>
      <c r="M677" s="54">
        <f t="shared" ref="M677:M687" si="183">+L677+I677</f>
        <v>0</v>
      </c>
    </row>
    <row r="678" spans="1:13" s="2" customFormat="1" ht="13.5" x14ac:dyDescent="0.25">
      <c r="A678" s="27" t="s">
        <v>1422</v>
      </c>
      <c r="B678" s="27" t="s">
        <v>1853</v>
      </c>
      <c r="C678" s="28" t="s">
        <v>369</v>
      </c>
      <c r="D678" s="11"/>
      <c r="E678" s="11"/>
      <c r="F678" s="52">
        <f t="shared" ref="F678:F687" si="184">SUM(D678:E678)</f>
        <v>0</v>
      </c>
      <c r="G678" s="53"/>
      <c r="H678" s="11"/>
      <c r="I678" s="68">
        <f t="shared" si="182"/>
        <v>0</v>
      </c>
      <c r="J678" s="54"/>
      <c r="K678" s="53"/>
      <c r="L678" s="68">
        <f t="shared" si="167"/>
        <v>0</v>
      </c>
      <c r="M678" s="54">
        <f t="shared" si="183"/>
        <v>0</v>
      </c>
    </row>
    <row r="679" spans="1:13" s="2" customFormat="1" ht="40.5" x14ac:dyDescent="0.25">
      <c r="A679" s="27" t="s">
        <v>1422</v>
      </c>
      <c r="B679" s="27" t="s">
        <v>1854</v>
      </c>
      <c r="C679" s="28" t="s">
        <v>384</v>
      </c>
      <c r="D679" s="11"/>
      <c r="E679" s="11"/>
      <c r="F679" s="52">
        <f t="shared" si="184"/>
        <v>0</v>
      </c>
      <c r="G679" s="53"/>
      <c r="H679" s="11"/>
      <c r="I679" s="68">
        <f t="shared" si="182"/>
        <v>0</v>
      </c>
      <c r="J679" s="54"/>
      <c r="K679" s="53"/>
      <c r="L679" s="68">
        <f>SUM(J679:K679)</f>
        <v>0</v>
      </c>
      <c r="M679" s="54">
        <f t="shared" si="183"/>
        <v>0</v>
      </c>
    </row>
    <row r="680" spans="1:13" s="2" customFormat="1" ht="27" x14ac:dyDescent="0.25">
      <c r="A680" s="27" t="s">
        <v>1422</v>
      </c>
      <c r="B680" s="27" t="s">
        <v>1855</v>
      </c>
      <c r="C680" s="28" t="s">
        <v>459</v>
      </c>
      <c r="D680" s="11"/>
      <c r="E680" s="11"/>
      <c r="F680" s="52">
        <f t="shared" si="184"/>
        <v>0</v>
      </c>
      <c r="G680" s="53"/>
      <c r="H680" s="11">
        <v>13547656</v>
      </c>
      <c r="I680" s="68">
        <f t="shared" si="182"/>
        <v>13547656</v>
      </c>
      <c r="J680" s="54"/>
      <c r="K680" s="53"/>
      <c r="L680" s="68">
        <f>SUM(J680:K680)</f>
        <v>0</v>
      </c>
      <c r="M680" s="54">
        <f t="shared" si="183"/>
        <v>13547656</v>
      </c>
    </row>
    <row r="681" spans="1:13" s="2" customFormat="1" ht="13.5" x14ac:dyDescent="0.25">
      <c r="A681" s="27" t="s">
        <v>1422</v>
      </c>
      <c r="B681" s="27" t="s">
        <v>1856</v>
      </c>
      <c r="C681" s="28" t="s">
        <v>588</v>
      </c>
      <c r="D681" s="11"/>
      <c r="E681" s="11"/>
      <c r="F681" s="52">
        <f t="shared" si="184"/>
        <v>0</v>
      </c>
      <c r="G681" s="53"/>
      <c r="H681" s="11"/>
      <c r="I681" s="68">
        <f t="shared" si="182"/>
        <v>0</v>
      </c>
      <c r="J681" s="54"/>
      <c r="K681" s="53"/>
      <c r="L681" s="68">
        <f>SUM(J681:K681)</f>
        <v>0</v>
      </c>
      <c r="M681" s="54">
        <f t="shared" si="183"/>
        <v>0</v>
      </c>
    </row>
    <row r="682" spans="1:13" s="2" customFormat="1" ht="13.5" x14ac:dyDescent="0.25">
      <c r="A682" s="27" t="s">
        <v>1422</v>
      </c>
      <c r="B682" s="27" t="s">
        <v>1857</v>
      </c>
      <c r="C682" s="28" t="s">
        <v>650</v>
      </c>
      <c r="D682" s="11"/>
      <c r="E682" s="11"/>
      <c r="F682" s="52">
        <f t="shared" si="184"/>
        <v>0</v>
      </c>
      <c r="G682" s="53"/>
      <c r="H682" s="11"/>
      <c r="I682" s="68">
        <f t="shared" si="182"/>
        <v>0</v>
      </c>
      <c r="J682" s="54"/>
      <c r="K682" s="53"/>
      <c r="L682" s="68">
        <f>SUM(J682:K682)</f>
        <v>0</v>
      </c>
      <c r="M682" s="54">
        <f t="shared" si="183"/>
        <v>0</v>
      </c>
    </row>
    <row r="683" spans="1:13" s="2" customFormat="1" ht="54" x14ac:dyDescent="0.25">
      <c r="A683" s="27" t="s">
        <v>1422</v>
      </c>
      <c r="B683" s="27" t="s">
        <v>1858</v>
      </c>
      <c r="C683" s="28" t="s">
        <v>674</v>
      </c>
      <c r="D683" s="11"/>
      <c r="E683" s="11"/>
      <c r="F683" s="52">
        <f t="shared" si="184"/>
        <v>0</v>
      </c>
      <c r="G683" s="53"/>
      <c r="H683" s="11">
        <v>106839824</v>
      </c>
      <c r="I683" s="68">
        <f t="shared" si="182"/>
        <v>106839824</v>
      </c>
      <c r="J683" s="54"/>
      <c r="K683" s="53"/>
      <c r="L683" s="68">
        <f>SUM(J683:K683)</f>
        <v>0</v>
      </c>
      <c r="M683" s="54">
        <f t="shared" si="183"/>
        <v>106839824</v>
      </c>
    </row>
    <row r="684" spans="1:13" s="2" customFormat="1" ht="27" x14ac:dyDescent="0.25">
      <c r="A684" s="27" t="s">
        <v>1422</v>
      </c>
      <c r="B684" s="27" t="s">
        <v>1859</v>
      </c>
      <c r="C684" s="28" t="s">
        <v>722</v>
      </c>
      <c r="D684" s="11"/>
      <c r="E684" s="11"/>
      <c r="F684" s="52">
        <f t="shared" si="184"/>
        <v>0</v>
      </c>
      <c r="G684" s="53"/>
      <c r="H684" s="11"/>
      <c r="I684" s="68">
        <f t="shared" si="182"/>
        <v>0</v>
      </c>
      <c r="J684" s="54"/>
      <c r="K684" s="53"/>
      <c r="L684" s="68">
        <f t="shared" si="167"/>
        <v>0</v>
      </c>
      <c r="M684" s="54">
        <f t="shared" si="183"/>
        <v>0</v>
      </c>
    </row>
    <row r="685" spans="1:13" s="2" customFormat="1" ht="27" x14ac:dyDescent="0.25">
      <c r="A685" s="27" t="s">
        <v>1422</v>
      </c>
      <c r="B685" s="27" t="s">
        <v>1860</v>
      </c>
      <c r="C685" s="28" t="s">
        <v>755</v>
      </c>
      <c r="D685" s="11"/>
      <c r="E685" s="11"/>
      <c r="F685" s="52">
        <f t="shared" si="184"/>
        <v>0</v>
      </c>
      <c r="G685" s="53"/>
      <c r="H685" s="11">
        <v>122712520</v>
      </c>
      <c r="I685" s="68">
        <f t="shared" si="182"/>
        <v>122712520</v>
      </c>
      <c r="J685" s="54"/>
      <c r="K685" s="53"/>
      <c r="L685" s="68">
        <f>SUM(J685:K685)</f>
        <v>0</v>
      </c>
      <c r="M685" s="54">
        <f t="shared" si="183"/>
        <v>122712520</v>
      </c>
    </row>
    <row r="686" spans="1:13" s="2" customFormat="1" ht="27" x14ac:dyDescent="0.25">
      <c r="A686" s="27" t="s">
        <v>1422</v>
      </c>
      <c r="B686" s="27" t="s">
        <v>1861</v>
      </c>
      <c r="C686" s="28" t="s">
        <v>863</v>
      </c>
      <c r="D686" s="11"/>
      <c r="E686" s="11"/>
      <c r="F686" s="52">
        <f t="shared" si="184"/>
        <v>0</v>
      </c>
      <c r="G686" s="53"/>
      <c r="H686" s="11"/>
      <c r="I686" s="68">
        <f t="shared" si="182"/>
        <v>0</v>
      </c>
      <c r="J686" s="54"/>
      <c r="K686" s="53"/>
      <c r="L686" s="68">
        <f>SUM(J686:K686)</f>
        <v>0</v>
      </c>
      <c r="M686" s="54">
        <f t="shared" si="183"/>
        <v>0</v>
      </c>
    </row>
    <row r="687" spans="1:13" s="2" customFormat="1" ht="13.5" x14ac:dyDescent="0.25">
      <c r="A687" s="27" t="s">
        <v>1422</v>
      </c>
      <c r="B687" s="27" t="s">
        <v>1862</v>
      </c>
      <c r="C687" s="28" t="s">
        <v>914</v>
      </c>
      <c r="D687" s="11"/>
      <c r="E687" s="11"/>
      <c r="F687" s="52">
        <f t="shared" si="184"/>
        <v>0</v>
      </c>
      <c r="G687" s="53"/>
      <c r="H687" s="11"/>
      <c r="I687" s="68">
        <f t="shared" si="182"/>
        <v>0</v>
      </c>
      <c r="J687" s="54"/>
      <c r="K687" s="53"/>
      <c r="L687" s="68">
        <f>SUM(J687:K687)</f>
        <v>0</v>
      </c>
      <c r="M687" s="54">
        <f t="shared" si="183"/>
        <v>0</v>
      </c>
    </row>
    <row r="688" spans="1:13" ht="24.75" customHeight="1" x14ac:dyDescent="0.25">
      <c r="A688" s="16" t="s">
        <v>1422</v>
      </c>
      <c r="B688" s="16" t="s">
        <v>1692</v>
      </c>
      <c r="C688" s="26" t="s">
        <v>1439</v>
      </c>
      <c r="D688" s="7">
        <f>+D689</f>
        <v>0</v>
      </c>
      <c r="E688" s="7">
        <f>+E689</f>
        <v>0</v>
      </c>
      <c r="F688" s="8">
        <f t="shared" ref="F688:I689" si="185">+F689</f>
        <v>0</v>
      </c>
      <c r="G688" s="10">
        <f>+G689</f>
        <v>0</v>
      </c>
      <c r="H688" s="7">
        <f>+H689</f>
        <v>71500000</v>
      </c>
      <c r="I688" s="65">
        <f t="shared" si="185"/>
        <v>71500000</v>
      </c>
      <c r="J688" s="43">
        <f>+J689</f>
        <v>0</v>
      </c>
      <c r="K688" s="10">
        <f>+K689</f>
        <v>0</v>
      </c>
      <c r="L688" s="65">
        <f>SUM(J688:K688)</f>
        <v>0</v>
      </c>
      <c r="M688" s="42">
        <f t="shared" ref="M688:M689" si="186">L688+I688</f>
        <v>71500000</v>
      </c>
    </row>
    <row r="689" spans="1:13" s="2" customFormat="1" ht="13.5" x14ac:dyDescent="0.25">
      <c r="A689" s="16" t="s">
        <v>1422</v>
      </c>
      <c r="B689" s="16" t="s">
        <v>1876</v>
      </c>
      <c r="C689" s="17" t="s">
        <v>170</v>
      </c>
      <c r="D689" s="7">
        <f>+D690</f>
        <v>0</v>
      </c>
      <c r="E689" s="7">
        <f>+E690</f>
        <v>0</v>
      </c>
      <c r="F689" s="8">
        <f t="shared" si="185"/>
        <v>0</v>
      </c>
      <c r="G689" s="10">
        <f>+G690</f>
        <v>0</v>
      </c>
      <c r="H689" s="7">
        <f>+H690</f>
        <v>71500000</v>
      </c>
      <c r="I689" s="65">
        <f t="shared" si="185"/>
        <v>71500000</v>
      </c>
      <c r="J689" s="43">
        <f>+J690</f>
        <v>0</v>
      </c>
      <c r="K689" s="10">
        <f>+K690</f>
        <v>0</v>
      </c>
      <c r="L689" s="65">
        <f>SUM(J689:K689)</f>
        <v>0</v>
      </c>
      <c r="M689" s="42">
        <f t="shared" si="186"/>
        <v>71500000</v>
      </c>
    </row>
    <row r="690" spans="1:13" s="2" customFormat="1" ht="13.5" x14ac:dyDescent="0.25">
      <c r="A690" s="16" t="s">
        <v>1422</v>
      </c>
      <c r="B690" s="16" t="s">
        <v>1877</v>
      </c>
      <c r="C690" s="17" t="s">
        <v>330</v>
      </c>
      <c r="D690" s="7">
        <f>SUM(D691:D701)</f>
        <v>0</v>
      </c>
      <c r="E690" s="7">
        <f>SUM(E691:E701)</f>
        <v>0</v>
      </c>
      <c r="F690" s="8">
        <f>+D690+E690</f>
        <v>0</v>
      </c>
      <c r="G690" s="10">
        <f>SUM(G691:G701)</f>
        <v>0</v>
      </c>
      <c r="H690" s="7">
        <f>SUM(H691:H701)</f>
        <v>71500000</v>
      </c>
      <c r="I690" s="65">
        <f>+SUM(F690:H690)</f>
        <v>71500000</v>
      </c>
      <c r="J690" s="43">
        <f>SUM(J691:J701)</f>
        <v>0</v>
      </c>
      <c r="K690" s="10">
        <f>SUM(K691:K701)</f>
        <v>0</v>
      </c>
      <c r="L690" s="65">
        <f t="shared" si="167"/>
        <v>0</v>
      </c>
      <c r="M690" s="42">
        <f>SUM(M691:M701)</f>
        <v>71500000</v>
      </c>
    </row>
    <row r="691" spans="1:13" s="2" customFormat="1" ht="27" x14ac:dyDescent="0.25">
      <c r="A691" s="27" t="s">
        <v>1422</v>
      </c>
      <c r="B691" s="27" t="s">
        <v>1878</v>
      </c>
      <c r="C691" s="28" t="s">
        <v>333</v>
      </c>
      <c r="D691" s="11"/>
      <c r="E691" s="11"/>
      <c r="F691" s="52">
        <f>SUM(D691:E691)</f>
        <v>0</v>
      </c>
      <c r="G691" s="53"/>
      <c r="H691" s="11"/>
      <c r="I691" s="68">
        <f t="shared" ref="I691:I701" si="187">SUM(F691:H691)</f>
        <v>0</v>
      </c>
      <c r="J691" s="54"/>
      <c r="K691" s="53"/>
      <c r="L691" s="68">
        <f>SUM(J691:K691)</f>
        <v>0</v>
      </c>
      <c r="M691" s="54">
        <f t="shared" ref="M691:M701" si="188">+L691+I691</f>
        <v>0</v>
      </c>
    </row>
    <row r="692" spans="1:13" s="2" customFormat="1" ht="13.5" x14ac:dyDescent="0.25">
      <c r="A692" s="27" t="s">
        <v>1422</v>
      </c>
      <c r="B692" s="27" t="s">
        <v>1879</v>
      </c>
      <c r="C692" s="28" t="s">
        <v>369</v>
      </c>
      <c r="D692" s="11"/>
      <c r="E692" s="11"/>
      <c r="F692" s="52">
        <f t="shared" ref="F692:F701" si="189">SUM(D692:E692)</f>
        <v>0</v>
      </c>
      <c r="G692" s="53"/>
      <c r="H692" s="11"/>
      <c r="I692" s="68">
        <f t="shared" si="187"/>
        <v>0</v>
      </c>
      <c r="J692" s="54"/>
      <c r="K692" s="53"/>
      <c r="L692" s="68">
        <f>SUM(J692:K692)</f>
        <v>0</v>
      </c>
      <c r="M692" s="54">
        <f t="shared" si="188"/>
        <v>0</v>
      </c>
    </row>
    <row r="693" spans="1:13" s="2" customFormat="1" ht="40.5" x14ac:dyDescent="0.25">
      <c r="A693" s="27" t="s">
        <v>1422</v>
      </c>
      <c r="B693" s="27" t="s">
        <v>1880</v>
      </c>
      <c r="C693" s="28" t="s">
        <v>384</v>
      </c>
      <c r="D693" s="11"/>
      <c r="E693" s="11"/>
      <c r="F693" s="52">
        <f t="shared" si="189"/>
        <v>0</v>
      </c>
      <c r="G693" s="53"/>
      <c r="H693" s="11"/>
      <c r="I693" s="68">
        <f t="shared" si="187"/>
        <v>0</v>
      </c>
      <c r="J693" s="54"/>
      <c r="K693" s="53"/>
      <c r="L693" s="68">
        <f>SUM(J693:K693)</f>
        <v>0</v>
      </c>
      <c r="M693" s="54">
        <f t="shared" si="188"/>
        <v>0</v>
      </c>
    </row>
    <row r="694" spans="1:13" s="2" customFormat="1" ht="27" x14ac:dyDescent="0.25">
      <c r="A694" s="27" t="s">
        <v>1422</v>
      </c>
      <c r="B694" s="27" t="s">
        <v>1881</v>
      </c>
      <c r="C694" s="28" t="s">
        <v>459</v>
      </c>
      <c r="D694" s="11"/>
      <c r="E694" s="11"/>
      <c r="F694" s="52">
        <f t="shared" si="189"/>
        <v>0</v>
      </c>
      <c r="G694" s="53"/>
      <c r="H694" s="11"/>
      <c r="I694" s="68">
        <f t="shared" si="187"/>
        <v>0</v>
      </c>
      <c r="J694" s="54"/>
      <c r="K694" s="53"/>
      <c r="L694" s="68">
        <f>SUM(J694:K694)</f>
        <v>0</v>
      </c>
      <c r="M694" s="54">
        <f t="shared" si="188"/>
        <v>0</v>
      </c>
    </row>
    <row r="695" spans="1:13" s="2" customFormat="1" ht="13.5" x14ac:dyDescent="0.25">
      <c r="A695" s="27" t="s">
        <v>1422</v>
      </c>
      <c r="B695" s="27" t="s">
        <v>1882</v>
      </c>
      <c r="C695" s="28" t="s">
        <v>588</v>
      </c>
      <c r="D695" s="11"/>
      <c r="E695" s="11"/>
      <c r="F695" s="52">
        <f t="shared" si="189"/>
        <v>0</v>
      </c>
      <c r="G695" s="53"/>
      <c r="H695" s="11"/>
      <c r="I695" s="68">
        <f t="shared" si="187"/>
        <v>0</v>
      </c>
      <c r="J695" s="54"/>
      <c r="K695" s="53"/>
      <c r="L695" s="68">
        <f>SUM(J695:K695)</f>
        <v>0</v>
      </c>
      <c r="M695" s="54">
        <f t="shared" si="188"/>
        <v>0</v>
      </c>
    </row>
    <row r="696" spans="1:13" s="2" customFormat="1" ht="13.5" x14ac:dyDescent="0.25">
      <c r="A696" s="27" t="s">
        <v>1422</v>
      </c>
      <c r="B696" s="27" t="s">
        <v>1883</v>
      </c>
      <c r="C696" s="28" t="s">
        <v>650</v>
      </c>
      <c r="D696" s="11"/>
      <c r="E696" s="11"/>
      <c r="F696" s="52">
        <f t="shared" si="189"/>
        <v>0</v>
      </c>
      <c r="G696" s="53"/>
      <c r="H696" s="11"/>
      <c r="I696" s="68">
        <f t="shared" si="187"/>
        <v>0</v>
      </c>
      <c r="J696" s="54"/>
      <c r="K696" s="53"/>
      <c r="L696" s="68">
        <f t="shared" ref="L696:L755" si="190">SUM(J696:K696)</f>
        <v>0</v>
      </c>
      <c r="M696" s="54">
        <f t="shared" si="188"/>
        <v>0</v>
      </c>
    </row>
    <row r="697" spans="1:13" s="2" customFormat="1" ht="54" x14ac:dyDescent="0.25">
      <c r="A697" s="27" t="s">
        <v>1422</v>
      </c>
      <c r="B697" s="27" t="s">
        <v>1884</v>
      </c>
      <c r="C697" s="28" t="s">
        <v>674</v>
      </c>
      <c r="D697" s="11"/>
      <c r="E697" s="11"/>
      <c r="F697" s="52">
        <f t="shared" si="189"/>
        <v>0</v>
      </c>
      <c r="G697" s="53"/>
      <c r="H697" s="11"/>
      <c r="I697" s="68">
        <f t="shared" si="187"/>
        <v>0</v>
      </c>
      <c r="J697" s="54"/>
      <c r="K697" s="53"/>
      <c r="L697" s="68">
        <f>SUM(J697:K697)</f>
        <v>0</v>
      </c>
      <c r="M697" s="54">
        <f t="shared" si="188"/>
        <v>0</v>
      </c>
    </row>
    <row r="698" spans="1:13" s="2" customFormat="1" ht="27" x14ac:dyDescent="0.25">
      <c r="A698" s="27" t="s">
        <v>1422</v>
      </c>
      <c r="B698" s="27" t="s">
        <v>1885</v>
      </c>
      <c r="C698" s="28" t="s">
        <v>722</v>
      </c>
      <c r="D698" s="11"/>
      <c r="E698" s="11"/>
      <c r="F698" s="52">
        <f t="shared" si="189"/>
        <v>0</v>
      </c>
      <c r="G698" s="53"/>
      <c r="H698" s="11"/>
      <c r="I698" s="68">
        <f t="shared" si="187"/>
        <v>0</v>
      </c>
      <c r="J698" s="54"/>
      <c r="K698" s="53"/>
      <c r="L698" s="68">
        <f>SUM(J698:K698)</f>
        <v>0</v>
      </c>
      <c r="M698" s="54">
        <f t="shared" si="188"/>
        <v>0</v>
      </c>
    </row>
    <row r="699" spans="1:13" s="2" customFormat="1" ht="27" x14ac:dyDescent="0.25">
      <c r="A699" s="27" t="s">
        <v>1422</v>
      </c>
      <c r="B699" s="27" t="s">
        <v>1886</v>
      </c>
      <c r="C699" s="28" t="s">
        <v>755</v>
      </c>
      <c r="D699" s="11"/>
      <c r="E699" s="11"/>
      <c r="F699" s="52">
        <f t="shared" si="189"/>
        <v>0</v>
      </c>
      <c r="G699" s="53"/>
      <c r="H699" s="11">
        <v>71500000</v>
      </c>
      <c r="I699" s="68">
        <f t="shared" si="187"/>
        <v>71500000</v>
      </c>
      <c r="J699" s="54"/>
      <c r="K699" s="53"/>
      <c r="L699" s="68">
        <f>SUM(J699:K699)</f>
        <v>0</v>
      </c>
      <c r="M699" s="54">
        <f t="shared" si="188"/>
        <v>71500000</v>
      </c>
    </row>
    <row r="700" spans="1:13" s="2" customFormat="1" ht="27" x14ac:dyDescent="0.25">
      <c r="A700" s="27" t="s">
        <v>1422</v>
      </c>
      <c r="B700" s="27" t="s">
        <v>1887</v>
      </c>
      <c r="C700" s="28" t="s">
        <v>863</v>
      </c>
      <c r="D700" s="11"/>
      <c r="E700" s="11"/>
      <c r="F700" s="52">
        <f t="shared" si="189"/>
        <v>0</v>
      </c>
      <c r="G700" s="53"/>
      <c r="H700" s="11"/>
      <c r="I700" s="68">
        <f t="shared" si="187"/>
        <v>0</v>
      </c>
      <c r="J700" s="54"/>
      <c r="K700" s="53"/>
      <c r="L700" s="68">
        <f>SUM(J700:K700)</f>
        <v>0</v>
      </c>
      <c r="M700" s="54">
        <f t="shared" si="188"/>
        <v>0</v>
      </c>
    </row>
    <row r="701" spans="1:13" s="2" customFormat="1" ht="13.5" x14ac:dyDescent="0.25">
      <c r="A701" s="27" t="s">
        <v>1422</v>
      </c>
      <c r="B701" s="27" t="s">
        <v>1888</v>
      </c>
      <c r="C701" s="28" t="s">
        <v>914</v>
      </c>
      <c r="D701" s="11"/>
      <c r="E701" s="11"/>
      <c r="F701" s="52">
        <f t="shared" si="189"/>
        <v>0</v>
      </c>
      <c r="G701" s="53"/>
      <c r="H701" s="11"/>
      <c r="I701" s="68">
        <f t="shared" si="187"/>
        <v>0</v>
      </c>
      <c r="J701" s="54"/>
      <c r="K701" s="53"/>
      <c r="L701" s="68">
        <f>SUM(J701:K701)</f>
        <v>0</v>
      </c>
      <c r="M701" s="54">
        <f t="shared" si="188"/>
        <v>0</v>
      </c>
    </row>
    <row r="702" spans="1:13" ht="24.75" customHeight="1" x14ac:dyDescent="0.25">
      <c r="A702" s="16" t="s">
        <v>1422</v>
      </c>
      <c r="B702" s="16" t="s">
        <v>1693</v>
      </c>
      <c r="C702" s="26" t="s">
        <v>1441</v>
      </c>
      <c r="D702" s="7">
        <f>+D703</f>
        <v>0</v>
      </c>
      <c r="E702" s="7">
        <f>+E703</f>
        <v>0</v>
      </c>
      <c r="F702" s="8">
        <f t="shared" ref="F702:I703" si="191">+F703</f>
        <v>0</v>
      </c>
      <c r="G702" s="10">
        <f>+G703</f>
        <v>0</v>
      </c>
      <c r="H702" s="7">
        <f>+H703</f>
        <v>71500000</v>
      </c>
      <c r="I702" s="65">
        <f t="shared" si="191"/>
        <v>71500000</v>
      </c>
      <c r="J702" s="43">
        <f>+J703</f>
        <v>0</v>
      </c>
      <c r="K702" s="10">
        <f>+K703</f>
        <v>0</v>
      </c>
      <c r="L702" s="65">
        <f t="shared" si="190"/>
        <v>0</v>
      </c>
      <c r="M702" s="42">
        <f t="shared" ref="M702:M703" si="192">L702+I702</f>
        <v>71500000</v>
      </c>
    </row>
    <row r="703" spans="1:13" s="2" customFormat="1" ht="13.5" x14ac:dyDescent="0.25">
      <c r="A703" s="16" t="s">
        <v>1422</v>
      </c>
      <c r="B703" s="16" t="s">
        <v>7011</v>
      </c>
      <c r="C703" s="17" t="s">
        <v>170</v>
      </c>
      <c r="D703" s="7">
        <f>+D704</f>
        <v>0</v>
      </c>
      <c r="E703" s="7">
        <f>+E704</f>
        <v>0</v>
      </c>
      <c r="F703" s="8">
        <f t="shared" si="191"/>
        <v>0</v>
      </c>
      <c r="G703" s="10">
        <f>+G704</f>
        <v>0</v>
      </c>
      <c r="H703" s="7">
        <f>+H704</f>
        <v>71500000</v>
      </c>
      <c r="I703" s="65">
        <f t="shared" si="191"/>
        <v>71500000</v>
      </c>
      <c r="J703" s="43">
        <f>+J704</f>
        <v>0</v>
      </c>
      <c r="K703" s="10">
        <f>+K704</f>
        <v>0</v>
      </c>
      <c r="L703" s="65">
        <f t="shared" si="190"/>
        <v>0</v>
      </c>
      <c r="M703" s="42">
        <f t="shared" si="192"/>
        <v>71500000</v>
      </c>
    </row>
    <row r="704" spans="1:13" s="2" customFormat="1" ht="13.5" x14ac:dyDescent="0.25">
      <c r="A704" s="16" t="s">
        <v>1422</v>
      </c>
      <c r="B704" s="16" t="s">
        <v>1902</v>
      </c>
      <c r="C704" s="17" t="s">
        <v>330</v>
      </c>
      <c r="D704" s="7">
        <f>SUM(D705:D715)</f>
        <v>0</v>
      </c>
      <c r="E704" s="7">
        <f>SUM(E705:E715)</f>
        <v>0</v>
      </c>
      <c r="F704" s="8">
        <f>+D704+E704</f>
        <v>0</v>
      </c>
      <c r="G704" s="10">
        <f>SUM(G705:G715)</f>
        <v>0</v>
      </c>
      <c r="H704" s="7">
        <f>SUM(H705:H715)</f>
        <v>71500000</v>
      </c>
      <c r="I704" s="65">
        <f>+SUM(F704:H704)</f>
        <v>71500000</v>
      </c>
      <c r="J704" s="43">
        <f>SUM(J705:J715)</f>
        <v>0</v>
      </c>
      <c r="K704" s="10">
        <f>SUM(K705:K715)</f>
        <v>0</v>
      </c>
      <c r="L704" s="65">
        <f t="shared" si="190"/>
        <v>0</v>
      </c>
      <c r="M704" s="42">
        <f>SUM(M705:M715)</f>
        <v>71500000</v>
      </c>
    </row>
    <row r="705" spans="1:13" s="2" customFormat="1" ht="27" x14ac:dyDescent="0.25">
      <c r="A705" s="27" t="s">
        <v>1422</v>
      </c>
      <c r="B705" s="27" t="s">
        <v>1903</v>
      </c>
      <c r="C705" s="28" t="s">
        <v>333</v>
      </c>
      <c r="D705" s="11"/>
      <c r="E705" s="11"/>
      <c r="F705" s="52">
        <f>SUM(D705:E705)</f>
        <v>0</v>
      </c>
      <c r="G705" s="53"/>
      <c r="H705" s="11"/>
      <c r="I705" s="68">
        <f t="shared" ref="I705:I715" si="193">SUM(F705:H705)</f>
        <v>0</v>
      </c>
      <c r="J705" s="54"/>
      <c r="K705" s="53"/>
      <c r="L705" s="68">
        <f t="shared" si="190"/>
        <v>0</v>
      </c>
      <c r="M705" s="54">
        <f t="shared" ref="M705:M715" si="194">+L705+I705</f>
        <v>0</v>
      </c>
    </row>
    <row r="706" spans="1:13" s="2" customFormat="1" ht="13.5" x14ac:dyDescent="0.25">
      <c r="A706" s="27" t="s">
        <v>1422</v>
      </c>
      <c r="B706" s="27" t="s">
        <v>1904</v>
      </c>
      <c r="C706" s="28" t="s">
        <v>369</v>
      </c>
      <c r="D706" s="11"/>
      <c r="E706" s="11"/>
      <c r="F706" s="52">
        <f t="shared" ref="F706:F715" si="195">SUM(D706:E706)</f>
        <v>0</v>
      </c>
      <c r="G706" s="53"/>
      <c r="H706" s="11"/>
      <c r="I706" s="68">
        <f t="shared" si="193"/>
        <v>0</v>
      </c>
      <c r="J706" s="54"/>
      <c r="K706" s="53"/>
      <c r="L706" s="68">
        <f t="shared" si="190"/>
        <v>0</v>
      </c>
      <c r="M706" s="54">
        <f t="shared" si="194"/>
        <v>0</v>
      </c>
    </row>
    <row r="707" spans="1:13" s="2" customFormat="1" ht="40.5" x14ac:dyDescent="0.25">
      <c r="A707" s="27" t="s">
        <v>1422</v>
      </c>
      <c r="B707" s="27" t="s">
        <v>1905</v>
      </c>
      <c r="C707" s="28" t="s">
        <v>384</v>
      </c>
      <c r="D707" s="11"/>
      <c r="E707" s="11"/>
      <c r="F707" s="52">
        <f t="shared" si="195"/>
        <v>0</v>
      </c>
      <c r="G707" s="53"/>
      <c r="H707" s="11"/>
      <c r="I707" s="68">
        <f t="shared" si="193"/>
        <v>0</v>
      </c>
      <c r="J707" s="54"/>
      <c r="K707" s="53"/>
      <c r="L707" s="68">
        <f t="shared" si="190"/>
        <v>0</v>
      </c>
      <c r="M707" s="54">
        <f t="shared" si="194"/>
        <v>0</v>
      </c>
    </row>
    <row r="708" spans="1:13" s="2" customFormat="1" ht="27" x14ac:dyDescent="0.25">
      <c r="A708" s="27" t="s">
        <v>1422</v>
      </c>
      <c r="B708" s="27" t="s">
        <v>1906</v>
      </c>
      <c r="C708" s="28" t="s">
        <v>459</v>
      </c>
      <c r="D708" s="11"/>
      <c r="E708" s="11"/>
      <c r="F708" s="52">
        <f t="shared" si="195"/>
        <v>0</v>
      </c>
      <c r="G708" s="53"/>
      <c r="H708" s="11"/>
      <c r="I708" s="68">
        <f t="shared" si="193"/>
        <v>0</v>
      </c>
      <c r="J708" s="54"/>
      <c r="K708" s="53"/>
      <c r="L708" s="68">
        <f t="shared" si="190"/>
        <v>0</v>
      </c>
      <c r="M708" s="54">
        <f t="shared" si="194"/>
        <v>0</v>
      </c>
    </row>
    <row r="709" spans="1:13" s="2" customFormat="1" ht="13.5" x14ac:dyDescent="0.25">
      <c r="A709" s="27" t="s">
        <v>1422</v>
      </c>
      <c r="B709" s="27" t="s">
        <v>1907</v>
      </c>
      <c r="C709" s="28" t="s">
        <v>588</v>
      </c>
      <c r="D709" s="11"/>
      <c r="E709" s="11"/>
      <c r="F709" s="52">
        <f t="shared" si="195"/>
        <v>0</v>
      </c>
      <c r="G709" s="53"/>
      <c r="H709" s="11"/>
      <c r="I709" s="68">
        <f t="shared" si="193"/>
        <v>0</v>
      </c>
      <c r="J709" s="54"/>
      <c r="K709" s="53"/>
      <c r="L709" s="68">
        <f t="shared" si="190"/>
        <v>0</v>
      </c>
      <c r="M709" s="54">
        <f t="shared" si="194"/>
        <v>0</v>
      </c>
    </row>
    <row r="710" spans="1:13" s="2" customFormat="1" ht="13.5" x14ac:dyDescent="0.25">
      <c r="A710" s="27" t="s">
        <v>1422</v>
      </c>
      <c r="B710" s="27" t="s">
        <v>1908</v>
      </c>
      <c r="C710" s="28" t="s">
        <v>650</v>
      </c>
      <c r="D710" s="11"/>
      <c r="E710" s="11"/>
      <c r="F710" s="52">
        <f t="shared" si="195"/>
        <v>0</v>
      </c>
      <c r="G710" s="53"/>
      <c r="H710" s="11"/>
      <c r="I710" s="68">
        <f t="shared" si="193"/>
        <v>0</v>
      </c>
      <c r="J710" s="54"/>
      <c r="K710" s="53"/>
      <c r="L710" s="68">
        <f t="shared" si="190"/>
        <v>0</v>
      </c>
      <c r="M710" s="54">
        <f t="shared" si="194"/>
        <v>0</v>
      </c>
    </row>
    <row r="711" spans="1:13" s="2" customFormat="1" ht="54" x14ac:dyDescent="0.25">
      <c r="A711" s="27" t="s">
        <v>1422</v>
      </c>
      <c r="B711" s="27" t="s">
        <v>1909</v>
      </c>
      <c r="C711" s="28" t="s">
        <v>674</v>
      </c>
      <c r="D711" s="11"/>
      <c r="E711" s="11"/>
      <c r="F711" s="52">
        <f t="shared" si="195"/>
        <v>0</v>
      </c>
      <c r="G711" s="53"/>
      <c r="H711" s="11"/>
      <c r="I711" s="68">
        <f t="shared" si="193"/>
        <v>0</v>
      </c>
      <c r="J711" s="54"/>
      <c r="K711" s="53"/>
      <c r="L711" s="68">
        <f>SUM(J711:K711)</f>
        <v>0</v>
      </c>
      <c r="M711" s="54">
        <f t="shared" si="194"/>
        <v>0</v>
      </c>
    </row>
    <row r="712" spans="1:13" s="2" customFormat="1" ht="27" x14ac:dyDescent="0.25">
      <c r="A712" s="27" t="s">
        <v>1422</v>
      </c>
      <c r="B712" s="27" t="s">
        <v>1910</v>
      </c>
      <c r="C712" s="28" t="s">
        <v>722</v>
      </c>
      <c r="D712" s="11"/>
      <c r="E712" s="11"/>
      <c r="F712" s="52">
        <f t="shared" si="195"/>
        <v>0</v>
      </c>
      <c r="G712" s="53"/>
      <c r="H712" s="11">
        <v>71500000</v>
      </c>
      <c r="I712" s="68">
        <f t="shared" si="193"/>
        <v>71500000</v>
      </c>
      <c r="J712" s="54"/>
      <c r="K712" s="53"/>
      <c r="L712" s="68">
        <f>SUM(J712:K712)</f>
        <v>0</v>
      </c>
      <c r="M712" s="54">
        <f t="shared" si="194"/>
        <v>71500000</v>
      </c>
    </row>
    <row r="713" spans="1:13" s="2" customFormat="1" ht="27" x14ac:dyDescent="0.25">
      <c r="A713" s="27" t="s">
        <v>1422</v>
      </c>
      <c r="B713" s="27" t="s">
        <v>1911</v>
      </c>
      <c r="C713" s="28" t="s">
        <v>755</v>
      </c>
      <c r="D713" s="11"/>
      <c r="E713" s="11"/>
      <c r="F713" s="52">
        <f t="shared" si="195"/>
        <v>0</v>
      </c>
      <c r="G713" s="53"/>
      <c r="H713" s="11"/>
      <c r="I713" s="68">
        <f t="shared" si="193"/>
        <v>0</v>
      </c>
      <c r="J713" s="54"/>
      <c r="K713" s="53"/>
      <c r="L713" s="68">
        <f t="shared" si="190"/>
        <v>0</v>
      </c>
      <c r="M713" s="54">
        <f t="shared" si="194"/>
        <v>0</v>
      </c>
    </row>
    <row r="714" spans="1:13" s="2" customFormat="1" ht="27" x14ac:dyDescent="0.25">
      <c r="A714" s="27" t="s">
        <v>1422</v>
      </c>
      <c r="B714" s="27" t="s">
        <v>1912</v>
      </c>
      <c r="C714" s="28" t="s">
        <v>863</v>
      </c>
      <c r="D714" s="11"/>
      <c r="E714" s="11"/>
      <c r="F714" s="52">
        <f t="shared" si="195"/>
        <v>0</v>
      </c>
      <c r="G714" s="53"/>
      <c r="H714" s="11"/>
      <c r="I714" s="68">
        <f t="shared" si="193"/>
        <v>0</v>
      </c>
      <c r="J714" s="54"/>
      <c r="K714" s="53"/>
      <c r="L714" s="68">
        <f t="shared" si="190"/>
        <v>0</v>
      </c>
      <c r="M714" s="54">
        <f t="shared" si="194"/>
        <v>0</v>
      </c>
    </row>
    <row r="715" spans="1:13" s="2" customFormat="1" ht="13.5" x14ac:dyDescent="0.25">
      <c r="A715" s="27" t="s">
        <v>1422</v>
      </c>
      <c r="B715" s="27" t="s">
        <v>1913</v>
      </c>
      <c r="C715" s="28" t="s">
        <v>914</v>
      </c>
      <c r="D715" s="11"/>
      <c r="E715" s="11"/>
      <c r="F715" s="52">
        <f t="shared" si="195"/>
        <v>0</v>
      </c>
      <c r="G715" s="53"/>
      <c r="H715" s="11"/>
      <c r="I715" s="68">
        <f t="shared" si="193"/>
        <v>0</v>
      </c>
      <c r="J715" s="54"/>
      <c r="K715" s="53"/>
      <c r="L715" s="68">
        <f t="shared" si="190"/>
        <v>0</v>
      </c>
      <c r="M715" s="54">
        <f t="shared" si="194"/>
        <v>0</v>
      </c>
    </row>
    <row r="716" spans="1:13" ht="27" x14ac:dyDescent="0.25">
      <c r="A716" s="16" t="s">
        <v>1442</v>
      </c>
      <c r="B716" s="16" t="s">
        <v>1443</v>
      </c>
      <c r="C716" s="26" t="s">
        <v>1444</v>
      </c>
      <c r="D716" s="7">
        <f>+D717+D731+D745</f>
        <v>0</v>
      </c>
      <c r="E716" s="7">
        <f>+E717+E731+E745</f>
        <v>0</v>
      </c>
      <c r="F716" s="8">
        <f t="shared" ref="F716:I716" si="196">+F717+F731+F745</f>
        <v>0</v>
      </c>
      <c r="G716" s="10">
        <f>+G717+G731+G745</f>
        <v>0</v>
      </c>
      <c r="H716" s="7">
        <f>+H717+H731+H745</f>
        <v>95500000</v>
      </c>
      <c r="I716" s="65">
        <f t="shared" si="196"/>
        <v>95500000</v>
      </c>
      <c r="J716" s="43">
        <f>+J717+J731+J745</f>
        <v>0</v>
      </c>
      <c r="K716" s="10">
        <f>+K717+K731+K745</f>
        <v>0</v>
      </c>
      <c r="L716" s="65">
        <f t="shared" si="190"/>
        <v>0</v>
      </c>
      <c r="M716" s="43">
        <f>+I716+L716</f>
        <v>95500000</v>
      </c>
    </row>
    <row r="717" spans="1:13" ht="24.75" customHeight="1" x14ac:dyDescent="0.25">
      <c r="A717" s="16" t="s">
        <v>1915</v>
      </c>
      <c r="B717" s="16" t="s">
        <v>1917</v>
      </c>
      <c r="C717" s="26" t="s">
        <v>1564</v>
      </c>
      <c r="D717" s="7">
        <f>+D718</f>
        <v>0</v>
      </c>
      <c r="E717" s="7">
        <f>+E718</f>
        <v>0</v>
      </c>
      <c r="F717" s="8">
        <f t="shared" ref="F717:I718" si="197">+F718</f>
        <v>0</v>
      </c>
      <c r="G717" s="10">
        <f>+G718</f>
        <v>0</v>
      </c>
      <c r="H717" s="7">
        <f>+H718</f>
        <v>37000000</v>
      </c>
      <c r="I717" s="65">
        <f t="shared" si="197"/>
        <v>37000000</v>
      </c>
      <c r="J717" s="43">
        <f>+J718</f>
        <v>0</v>
      </c>
      <c r="K717" s="10">
        <f>+K718</f>
        <v>0</v>
      </c>
      <c r="L717" s="65">
        <f t="shared" si="190"/>
        <v>0</v>
      </c>
      <c r="M717" s="42">
        <f t="shared" ref="M717:M718" si="198">L717+I717</f>
        <v>37000000</v>
      </c>
    </row>
    <row r="718" spans="1:13" s="2" customFormat="1" ht="13.5" x14ac:dyDescent="0.25">
      <c r="A718" s="16" t="s">
        <v>1915</v>
      </c>
      <c r="B718" s="16" t="s">
        <v>7012</v>
      </c>
      <c r="C718" s="17" t="s">
        <v>170</v>
      </c>
      <c r="D718" s="7">
        <f>+D719</f>
        <v>0</v>
      </c>
      <c r="E718" s="7">
        <f>+E719</f>
        <v>0</v>
      </c>
      <c r="F718" s="8">
        <f t="shared" si="197"/>
        <v>0</v>
      </c>
      <c r="G718" s="10">
        <f>+G719</f>
        <v>0</v>
      </c>
      <c r="H718" s="7">
        <f>+H719</f>
        <v>37000000</v>
      </c>
      <c r="I718" s="65">
        <f t="shared" si="197"/>
        <v>37000000</v>
      </c>
      <c r="J718" s="43">
        <f>+J719</f>
        <v>0</v>
      </c>
      <c r="K718" s="10">
        <f>+K719</f>
        <v>0</v>
      </c>
      <c r="L718" s="65">
        <f t="shared" si="190"/>
        <v>0</v>
      </c>
      <c r="M718" s="42">
        <f t="shared" si="198"/>
        <v>37000000</v>
      </c>
    </row>
    <row r="719" spans="1:13" s="2" customFormat="1" ht="13.5" x14ac:dyDescent="0.25">
      <c r="A719" s="16" t="s">
        <v>1915</v>
      </c>
      <c r="B719" s="16" t="s">
        <v>1933</v>
      </c>
      <c r="C719" s="17" t="s">
        <v>330</v>
      </c>
      <c r="D719" s="7">
        <f>SUM(D720:D730)</f>
        <v>0</v>
      </c>
      <c r="E719" s="7">
        <f>SUM(E720:E730)</f>
        <v>0</v>
      </c>
      <c r="F719" s="8">
        <f>+D719+E719</f>
        <v>0</v>
      </c>
      <c r="G719" s="10">
        <f>SUM(G720:G730)</f>
        <v>0</v>
      </c>
      <c r="H719" s="7">
        <f>SUM(H720:H730)</f>
        <v>37000000</v>
      </c>
      <c r="I719" s="65">
        <f>+SUM(F719:H719)</f>
        <v>37000000</v>
      </c>
      <c r="J719" s="43">
        <f>SUM(J720:J730)</f>
        <v>0</v>
      </c>
      <c r="K719" s="10">
        <f>SUM(K720:K730)</f>
        <v>0</v>
      </c>
      <c r="L719" s="65">
        <f t="shared" si="190"/>
        <v>0</v>
      </c>
      <c r="M719" s="42">
        <f>SUM(M720:M730)</f>
        <v>37000000</v>
      </c>
    </row>
    <row r="720" spans="1:13" s="2" customFormat="1" ht="27" x14ac:dyDescent="0.25">
      <c r="A720" s="27" t="s">
        <v>1915</v>
      </c>
      <c r="B720" s="27" t="s">
        <v>1934</v>
      </c>
      <c r="C720" s="28" t="s">
        <v>333</v>
      </c>
      <c r="D720" s="11"/>
      <c r="E720" s="11"/>
      <c r="F720" s="52">
        <f>SUM(D720:E720)</f>
        <v>0</v>
      </c>
      <c r="G720" s="53"/>
      <c r="H720" s="11"/>
      <c r="I720" s="68">
        <f t="shared" ref="I720:I730" si="199">SUM(F720:H720)</f>
        <v>0</v>
      </c>
      <c r="J720" s="54"/>
      <c r="K720" s="53"/>
      <c r="L720" s="68">
        <f t="shared" si="190"/>
        <v>0</v>
      </c>
      <c r="M720" s="54">
        <f t="shared" ref="M720:M730" si="200">+L720+I720</f>
        <v>0</v>
      </c>
    </row>
    <row r="721" spans="1:13" s="2" customFormat="1" ht="13.5" x14ac:dyDescent="0.25">
      <c r="A721" s="27" t="s">
        <v>1915</v>
      </c>
      <c r="B721" s="27" t="s">
        <v>1935</v>
      </c>
      <c r="C721" s="28" t="s">
        <v>369</v>
      </c>
      <c r="D721" s="11"/>
      <c r="E721" s="11"/>
      <c r="F721" s="52">
        <f t="shared" ref="F721:F730" si="201">SUM(D721:E721)</f>
        <v>0</v>
      </c>
      <c r="G721" s="53"/>
      <c r="H721" s="11"/>
      <c r="I721" s="68">
        <f t="shared" si="199"/>
        <v>0</v>
      </c>
      <c r="J721" s="54"/>
      <c r="K721" s="53"/>
      <c r="L721" s="68">
        <f>SUM(J721:K721)</f>
        <v>0</v>
      </c>
      <c r="M721" s="54">
        <f t="shared" si="200"/>
        <v>0</v>
      </c>
    </row>
    <row r="722" spans="1:13" s="2" customFormat="1" ht="40.5" x14ac:dyDescent="0.25">
      <c r="A722" s="27" t="s">
        <v>1915</v>
      </c>
      <c r="B722" s="27" t="s">
        <v>1936</v>
      </c>
      <c r="C722" s="28" t="s">
        <v>384</v>
      </c>
      <c r="D722" s="11"/>
      <c r="E722" s="11"/>
      <c r="F722" s="52">
        <f t="shared" si="201"/>
        <v>0</v>
      </c>
      <c r="G722" s="53"/>
      <c r="H722" s="11"/>
      <c r="I722" s="68">
        <f t="shared" si="199"/>
        <v>0</v>
      </c>
      <c r="J722" s="54"/>
      <c r="K722" s="53"/>
      <c r="L722" s="68">
        <f>SUM(J722:K722)</f>
        <v>0</v>
      </c>
      <c r="M722" s="54">
        <f t="shared" si="200"/>
        <v>0</v>
      </c>
    </row>
    <row r="723" spans="1:13" s="2" customFormat="1" ht="27" x14ac:dyDescent="0.25">
      <c r="A723" s="27" t="s">
        <v>1915</v>
      </c>
      <c r="B723" s="27" t="s">
        <v>1937</v>
      </c>
      <c r="C723" s="28" t="s">
        <v>459</v>
      </c>
      <c r="D723" s="11"/>
      <c r="E723" s="11"/>
      <c r="F723" s="52">
        <f t="shared" si="201"/>
        <v>0</v>
      </c>
      <c r="G723" s="53"/>
      <c r="H723" s="11"/>
      <c r="I723" s="68">
        <f t="shared" si="199"/>
        <v>0</v>
      </c>
      <c r="J723" s="54"/>
      <c r="K723" s="53"/>
      <c r="L723" s="68">
        <f>SUM(J723:K723)</f>
        <v>0</v>
      </c>
      <c r="M723" s="54">
        <f t="shared" si="200"/>
        <v>0</v>
      </c>
    </row>
    <row r="724" spans="1:13" s="2" customFormat="1" ht="13.5" x14ac:dyDescent="0.25">
      <c r="A724" s="27" t="s">
        <v>1915</v>
      </c>
      <c r="B724" s="27" t="s">
        <v>1938</v>
      </c>
      <c r="C724" s="28" t="s">
        <v>588</v>
      </c>
      <c r="D724" s="11"/>
      <c r="E724" s="11"/>
      <c r="F724" s="52">
        <f t="shared" si="201"/>
        <v>0</v>
      </c>
      <c r="G724" s="53"/>
      <c r="H724" s="11"/>
      <c r="I724" s="68">
        <f t="shared" si="199"/>
        <v>0</v>
      </c>
      <c r="J724" s="54"/>
      <c r="K724" s="53"/>
      <c r="L724" s="68">
        <f t="shared" si="190"/>
        <v>0</v>
      </c>
      <c r="M724" s="54">
        <f t="shared" si="200"/>
        <v>0</v>
      </c>
    </row>
    <row r="725" spans="1:13" s="2" customFormat="1" ht="13.5" x14ac:dyDescent="0.25">
      <c r="A725" s="27" t="s">
        <v>1915</v>
      </c>
      <c r="B725" s="27" t="s">
        <v>1939</v>
      </c>
      <c r="C725" s="28" t="s">
        <v>650</v>
      </c>
      <c r="D725" s="11"/>
      <c r="E725" s="11"/>
      <c r="F725" s="52">
        <f t="shared" si="201"/>
        <v>0</v>
      </c>
      <c r="G725" s="53"/>
      <c r="H725" s="11"/>
      <c r="I725" s="68">
        <f t="shared" si="199"/>
        <v>0</v>
      </c>
      <c r="J725" s="54"/>
      <c r="K725" s="53"/>
      <c r="L725" s="68">
        <f>SUM(J725:K725)</f>
        <v>0</v>
      </c>
      <c r="M725" s="54">
        <f t="shared" si="200"/>
        <v>0</v>
      </c>
    </row>
    <row r="726" spans="1:13" s="2" customFormat="1" ht="54" x14ac:dyDescent="0.25">
      <c r="A726" s="27" t="s">
        <v>1915</v>
      </c>
      <c r="B726" s="27" t="s">
        <v>1940</v>
      </c>
      <c r="C726" s="28" t="s">
        <v>674</v>
      </c>
      <c r="D726" s="11"/>
      <c r="E726" s="11"/>
      <c r="F726" s="52">
        <f t="shared" si="201"/>
        <v>0</v>
      </c>
      <c r="G726" s="53"/>
      <c r="H726" s="11"/>
      <c r="I726" s="68">
        <f t="shared" si="199"/>
        <v>0</v>
      </c>
      <c r="J726" s="54"/>
      <c r="K726" s="53"/>
      <c r="L726" s="68">
        <f>SUM(J726:K726)</f>
        <v>0</v>
      </c>
      <c r="M726" s="54">
        <f t="shared" si="200"/>
        <v>0</v>
      </c>
    </row>
    <row r="727" spans="1:13" s="2" customFormat="1" ht="27" x14ac:dyDescent="0.25">
      <c r="A727" s="27" t="s">
        <v>1915</v>
      </c>
      <c r="B727" s="27" t="s">
        <v>1941</v>
      </c>
      <c r="C727" s="28" t="s">
        <v>722</v>
      </c>
      <c r="D727" s="11"/>
      <c r="E727" s="11"/>
      <c r="F727" s="52">
        <f t="shared" si="201"/>
        <v>0</v>
      </c>
      <c r="G727" s="53"/>
      <c r="H727" s="11"/>
      <c r="I727" s="68">
        <f t="shared" si="199"/>
        <v>0</v>
      </c>
      <c r="J727" s="54"/>
      <c r="K727" s="53"/>
      <c r="L727" s="68">
        <f>SUM(J727:K727)</f>
        <v>0</v>
      </c>
      <c r="M727" s="54">
        <f t="shared" si="200"/>
        <v>0</v>
      </c>
    </row>
    <row r="728" spans="1:13" s="2" customFormat="1" ht="27" x14ac:dyDescent="0.25">
      <c r="A728" s="27" t="s">
        <v>1915</v>
      </c>
      <c r="B728" s="27" t="s">
        <v>1942</v>
      </c>
      <c r="C728" s="28" t="s">
        <v>755</v>
      </c>
      <c r="D728" s="11"/>
      <c r="E728" s="11"/>
      <c r="F728" s="52">
        <f t="shared" si="201"/>
        <v>0</v>
      </c>
      <c r="G728" s="53"/>
      <c r="H728" s="11">
        <v>37000000</v>
      </c>
      <c r="I728" s="68">
        <f t="shared" si="199"/>
        <v>37000000</v>
      </c>
      <c r="J728" s="54"/>
      <c r="K728" s="53"/>
      <c r="L728" s="68">
        <f>SUM(J728:K728)</f>
        <v>0</v>
      </c>
      <c r="M728" s="54">
        <f t="shared" si="200"/>
        <v>37000000</v>
      </c>
    </row>
    <row r="729" spans="1:13" s="2" customFormat="1" ht="27" x14ac:dyDescent="0.25">
      <c r="A729" s="27" t="s">
        <v>1915</v>
      </c>
      <c r="B729" s="27" t="s">
        <v>1943</v>
      </c>
      <c r="C729" s="28" t="s">
        <v>863</v>
      </c>
      <c r="D729" s="11"/>
      <c r="E729" s="11"/>
      <c r="F729" s="52">
        <f t="shared" si="201"/>
        <v>0</v>
      </c>
      <c r="G729" s="53"/>
      <c r="H729" s="11"/>
      <c r="I729" s="68">
        <f t="shared" si="199"/>
        <v>0</v>
      </c>
      <c r="J729" s="54"/>
      <c r="K729" s="53"/>
      <c r="L729" s="68">
        <f t="shared" si="190"/>
        <v>0</v>
      </c>
      <c r="M729" s="54">
        <f t="shared" si="200"/>
        <v>0</v>
      </c>
    </row>
    <row r="730" spans="1:13" s="2" customFormat="1" ht="13.5" x14ac:dyDescent="0.25">
      <c r="A730" s="27" t="s">
        <v>1915</v>
      </c>
      <c r="B730" s="27" t="s">
        <v>1944</v>
      </c>
      <c r="C730" s="28" t="s">
        <v>914</v>
      </c>
      <c r="D730" s="11"/>
      <c r="E730" s="11"/>
      <c r="F730" s="52">
        <f t="shared" si="201"/>
        <v>0</v>
      </c>
      <c r="G730" s="53"/>
      <c r="H730" s="11"/>
      <c r="I730" s="68">
        <f t="shared" si="199"/>
        <v>0</v>
      </c>
      <c r="J730" s="54"/>
      <c r="K730" s="53"/>
      <c r="L730" s="68">
        <f>SUM(J730:K730)</f>
        <v>0</v>
      </c>
      <c r="M730" s="54">
        <f t="shared" si="200"/>
        <v>0</v>
      </c>
    </row>
    <row r="731" spans="1:13" ht="24.75" customHeight="1" x14ac:dyDescent="0.25">
      <c r="A731" s="16" t="s">
        <v>1915</v>
      </c>
      <c r="B731" s="16" t="s">
        <v>1918</v>
      </c>
      <c r="C731" s="26" t="s">
        <v>1565</v>
      </c>
      <c r="D731" s="7">
        <f>+D732</f>
        <v>0</v>
      </c>
      <c r="E731" s="7">
        <f>+E732</f>
        <v>0</v>
      </c>
      <c r="F731" s="8">
        <f t="shared" ref="F731:I732" si="202">+F732</f>
        <v>0</v>
      </c>
      <c r="G731" s="10">
        <f>+G732</f>
        <v>0</v>
      </c>
      <c r="H731" s="7">
        <f>+H732</f>
        <v>9000000</v>
      </c>
      <c r="I731" s="65">
        <f t="shared" si="202"/>
        <v>9000000</v>
      </c>
      <c r="J731" s="43">
        <f>+J732</f>
        <v>0</v>
      </c>
      <c r="K731" s="10">
        <f>+K732</f>
        <v>0</v>
      </c>
      <c r="L731" s="65">
        <f>SUM(J731:K731)</f>
        <v>0</v>
      </c>
      <c r="M731" s="43">
        <f>+I731+L731</f>
        <v>9000000</v>
      </c>
    </row>
    <row r="732" spans="1:13" s="2" customFormat="1" ht="13.5" x14ac:dyDescent="0.25">
      <c r="A732" s="16" t="s">
        <v>1915</v>
      </c>
      <c r="B732" s="16" t="s">
        <v>7013</v>
      </c>
      <c r="C732" s="17" t="s">
        <v>170</v>
      </c>
      <c r="D732" s="7">
        <f>+D733</f>
        <v>0</v>
      </c>
      <c r="E732" s="7">
        <f>+E733</f>
        <v>0</v>
      </c>
      <c r="F732" s="8">
        <f t="shared" si="202"/>
        <v>0</v>
      </c>
      <c r="G732" s="10">
        <f>+G733</f>
        <v>0</v>
      </c>
      <c r="H732" s="7">
        <f>+H733</f>
        <v>9000000</v>
      </c>
      <c r="I732" s="65">
        <f t="shared" si="202"/>
        <v>9000000</v>
      </c>
      <c r="J732" s="43">
        <f>+J733</f>
        <v>0</v>
      </c>
      <c r="K732" s="10">
        <f>+K733</f>
        <v>0</v>
      </c>
      <c r="L732" s="65">
        <f>SUM(J732:K732)</f>
        <v>0</v>
      </c>
      <c r="M732" s="43">
        <f>+I732+L732</f>
        <v>9000000</v>
      </c>
    </row>
    <row r="733" spans="1:13" s="2" customFormat="1" ht="13.5" x14ac:dyDescent="0.25">
      <c r="A733" s="16" t="s">
        <v>1915</v>
      </c>
      <c r="B733" s="16" t="s">
        <v>1945</v>
      </c>
      <c r="C733" s="17" t="s">
        <v>330</v>
      </c>
      <c r="D733" s="7">
        <f>SUM(D734:D744)</f>
        <v>0</v>
      </c>
      <c r="E733" s="7">
        <f>SUM(E734:E744)</f>
        <v>0</v>
      </c>
      <c r="F733" s="8">
        <f>+D733+E733</f>
        <v>0</v>
      </c>
      <c r="G733" s="10">
        <f>SUM(G734:G744)</f>
        <v>0</v>
      </c>
      <c r="H733" s="7">
        <f>SUM(H734:H744)</f>
        <v>9000000</v>
      </c>
      <c r="I733" s="65">
        <f>+SUM(F733:H733)</f>
        <v>9000000</v>
      </c>
      <c r="J733" s="43">
        <f>SUM(J734:J744)</f>
        <v>0</v>
      </c>
      <c r="K733" s="10">
        <f>SUM(K734:K744)</f>
        <v>0</v>
      </c>
      <c r="L733" s="65">
        <f>SUM(J733:K733)</f>
        <v>0</v>
      </c>
      <c r="M733" s="42">
        <f>SUM(M734:M744)</f>
        <v>9000000</v>
      </c>
    </row>
    <row r="734" spans="1:13" s="2" customFormat="1" ht="27" x14ac:dyDescent="0.25">
      <c r="A734" s="27" t="s">
        <v>1915</v>
      </c>
      <c r="B734" s="27" t="s">
        <v>1946</v>
      </c>
      <c r="C734" s="28" t="s">
        <v>333</v>
      </c>
      <c r="D734" s="11"/>
      <c r="E734" s="11"/>
      <c r="F734" s="52">
        <f>SUM(D734:E734)</f>
        <v>0</v>
      </c>
      <c r="G734" s="53"/>
      <c r="H734" s="11"/>
      <c r="I734" s="68">
        <f t="shared" ref="I734:I744" si="203">SUM(F734:H734)</f>
        <v>0</v>
      </c>
      <c r="J734" s="54"/>
      <c r="K734" s="53"/>
      <c r="L734" s="68">
        <f>SUM(J734:K734)</f>
        <v>0</v>
      </c>
      <c r="M734" s="54">
        <f t="shared" ref="M734:M744" si="204">+L734+I734</f>
        <v>0</v>
      </c>
    </row>
    <row r="735" spans="1:13" s="2" customFormat="1" ht="13.5" x14ac:dyDescent="0.25">
      <c r="A735" s="27" t="s">
        <v>1915</v>
      </c>
      <c r="B735" s="27" t="s">
        <v>1947</v>
      </c>
      <c r="C735" s="28" t="s">
        <v>369</v>
      </c>
      <c r="D735" s="11"/>
      <c r="E735" s="11"/>
      <c r="F735" s="52">
        <f t="shared" ref="F735:F744" si="205">SUM(D735:E735)</f>
        <v>0</v>
      </c>
      <c r="G735" s="53"/>
      <c r="H735" s="11"/>
      <c r="I735" s="68">
        <f t="shared" si="203"/>
        <v>0</v>
      </c>
      <c r="J735" s="54"/>
      <c r="K735" s="53"/>
      <c r="L735" s="68">
        <f t="shared" si="190"/>
        <v>0</v>
      </c>
      <c r="M735" s="54">
        <f t="shared" si="204"/>
        <v>0</v>
      </c>
    </row>
    <row r="736" spans="1:13" s="2" customFormat="1" ht="40.5" x14ac:dyDescent="0.25">
      <c r="A736" s="27" t="s">
        <v>1915</v>
      </c>
      <c r="B736" s="27" t="s">
        <v>1948</v>
      </c>
      <c r="C736" s="28" t="s">
        <v>384</v>
      </c>
      <c r="D736" s="11"/>
      <c r="E736" s="11"/>
      <c r="F736" s="52">
        <f t="shared" si="205"/>
        <v>0</v>
      </c>
      <c r="G736" s="53"/>
      <c r="H736" s="11"/>
      <c r="I736" s="68">
        <f t="shared" si="203"/>
        <v>0</v>
      </c>
      <c r="J736" s="54"/>
      <c r="K736" s="53"/>
      <c r="L736" s="68">
        <f>SUM(J736:K736)</f>
        <v>0</v>
      </c>
      <c r="M736" s="54">
        <f t="shared" si="204"/>
        <v>0</v>
      </c>
    </row>
    <row r="737" spans="1:13" s="2" customFormat="1" ht="27" x14ac:dyDescent="0.25">
      <c r="A737" s="27" t="s">
        <v>1915</v>
      </c>
      <c r="B737" s="27" t="s">
        <v>1949</v>
      </c>
      <c r="C737" s="28" t="s">
        <v>459</v>
      </c>
      <c r="D737" s="11"/>
      <c r="E737" s="11"/>
      <c r="F737" s="52">
        <f t="shared" si="205"/>
        <v>0</v>
      </c>
      <c r="G737" s="53"/>
      <c r="H737" s="11"/>
      <c r="I737" s="68">
        <f t="shared" si="203"/>
        <v>0</v>
      </c>
      <c r="J737" s="54"/>
      <c r="K737" s="53"/>
      <c r="L737" s="68">
        <f>SUM(J737:K737)</f>
        <v>0</v>
      </c>
      <c r="M737" s="54">
        <f t="shared" si="204"/>
        <v>0</v>
      </c>
    </row>
    <row r="738" spans="1:13" s="2" customFormat="1" ht="13.5" x14ac:dyDescent="0.25">
      <c r="A738" s="27" t="s">
        <v>1915</v>
      </c>
      <c r="B738" s="27" t="s">
        <v>1950</v>
      </c>
      <c r="C738" s="28" t="s">
        <v>588</v>
      </c>
      <c r="D738" s="11"/>
      <c r="E738" s="11"/>
      <c r="F738" s="52">
        <f t="shared" si="205"/>
        <v>0</v>
      </c>
      <c r="G738" s="53"/>
      <c r="H738" s="11"/>
      <c r="I738" s="68">
        <f t="shared" si="203"/>
        <v>0</v>
      </c>
      <c r="J738" s="54"/>
      <c r="K738" s="53"/>
      <c r="L738" s="68">
        <f>SUM(J738:K738)</f>
        <v>0</v>
      </c>
      <c r="M738" s="54">
        <f t="shared" si="204"/>
        <v>0</v>
      </c>
    </row>
    <row r="739" spans="1:13" s="2" customFormat="1" ht="13.5" x14ac:dyDescent="0.25">
      <c r="A739" s="27" t="s">
        <v>1915</v>
      </c>
      <c r="B739" s="27" t="s">
        <v>1951</v>
      </c>
      <c r="C739" s="28" t="s">
        <v>650</v>
      </c>
      <c r="D739" s="11"/>
      <c r="E739" s="11"/>
      <c r="F739" s="52">
        <f t="shared" si="205"/>
        <v>0</v>
      </c>
      <c r="G739" s="53"/>
      <c r="H739" s="11"/>
      <c r="I739" s="68">
        <f t="shared" si="203"/>
        <v>0</v>
      </c>
      <c r="J739" s="54"/>
      <c r="K739" s="53"/>
      <c r="L739" s="68">
        <f>SUM(J739:K739)</f>
        <v>0</v>
      </c>
      <c r="M739" s="54">
        <f t="shared" si="204"/>
        <v>0</v>
      </c>
    </row>
    <row r="740" spans="1:13" s="2" customFormat="1" ht="54" x14ac:dyDescent="0.25">
      <c r="A740" s="27" t="s">
        <v>1915</v>
      </c>
      <c r="B740" s="27" t="s">
        <v>1952</v>
      </c>
      <c r="C740" s="28" t="s">
        <v>674</v>
      </c>
      <c r="D740" s="11"/>
      <c r="E740" s="11"/>
      <c r="F740" s="52">
        <f t="shared" si="205"/>
        <v>0</v>
      </c>
      <c r="G740" s="53"/>
      <c r="H740" s="11"/>
      <c r="I740" s="68">
        <f t="shared" si="203"/>
        <v>0</v>
      </c>
      <c r="J740" s="54"/>
      <c r="K740" s="53"/>
      <c r="L740" s="68">
        <f t="shared" si="190"/>
        <v>0</v>
      </c>
      <c r="M740" s="54">
        <f t="shared" si="204"/>
        <v>0</v>
      </c>
    </row>
    <row r="741" spans="1:13" s="2" customFormat="1" ht="27" x14ac:dyDescent="0.25">
      <c r="A741" s="27" t="s">
        <v>1915</v>
      </c>
      <c r="B741" s="27" t="s">
        <v>1953</v>
      </c>
      <c r="C741" s="28" t="s">
        <v>722</v>
      </c>
      <c r="D741" s="11"/>
      <c r="E741" s="11"/>
      <c r="F741" s="52">
        <f t="shared" si="205"/>
        <v>0</v>
      </c>
      <c r="G741" s="53"/>
      <c r="H741" s="11"/>
      <c r="I741" s="68">
        <f t="shared" si="203"/>
        <v>0</v>
      </c>
      <c r="J741" s="54"/>
      <c r="K741" s="53"/>
      <c r="L741" s="68">
        <f>SUM(J741:K741)</f>
        <v>0</v>
      </c>
      <c r="M741" s="54">
        <f t="shared" si="204"/>
        <v>0</v>
      </c>
    </row>
    <row r="742" spans="1:13" s="2" customFormat="1" ht="27" x14ac:dyDescent="0.25">
      <c r="A742" s="27" t="s">
        <v>1915</v>
      </c>
      <c r="B742" s="27" t="s">
        <v>1954</v>
      </c>
      <c r="C742" s="28" t="s">
        <v>755</v>
      </c>
      <c r="D742" s="11"/>
      <c r="E742" s="11"/>
      <c r="F742" s="52">
        <f t="shared" si="205"/>
        <v>0</v>
      </c>
      <c r="G742" s="53"/>
      <c r="H742" s="11">
        <v>9000000</v>
      </c>
      <c r="I742" s="68">
        <f t="shared" si="203"/>
        <v>9000000</v>
      </c>
      <c r="J742" s="54"/>
      <c r="K742" s="53"/>
      <c r="L742" s="68">
        <f>SUM(J742:K742)</f>
        <v>0</v>
      </c>
      <c r="M742" s="54">
        <f t="shared" si="204"/>
        <v>9000000</v>
      </c>
    </row>
    <row r="743" spans="1:13" s="2" customFormat="1" ht="27" x14ac:dyDescent="0.25">
      <c r="A743" s="27" t="s">
        <v>1915</v>
      </c>
      <c r="B743" s="27" t="s">
        <v>1955</v>
      </c>
      <c r="C743" s="28" t="s">
        <v>863</v>
      </c>
      <c r="D743" s="11"/>
      <c r="E743" s="11"/>
      <c r="F743" s="52">
        <f t="shared" si="205"/>
        <v>0</v>
      </c>
      <c r="G743" s="53"/>
      <c r="H743" s="11"/>
      <c r="I743" s="68">
        <f t="shared" si="203"/>
        <v>0</v>
      </c>
      <c r="J743" s="54"/>
      <c r="K743" s="53"/>
      <c r="L743" s="68">
        <f>SUM(J743:K743)</f>
        <v>0</v>
      </c>
      <c r="M743" s="54">
        <f t="shared" si="204"/>
        <v>0</v>
      </c>
    </row>
    <row r="744" spans="1:13" s="2" customFormat="1" ht="13.5" x14ac:dyDescent="0.25">
      <c r="A744" s="27" t="s">
        <v>1915</v>
      </c>
      <c r="B744" s="27" t="s">
        <v>1956</v>
      </c>
      <c r="C744" s="28" t="s">
        <v>914</v>
      </c>
      <c r="D744" s="11"/>
      <c r="E744" s="11"/>
      <c r="F744" s="52">
        <f t="shared" si="205"/>
        <v>0</v>
      </c>
      <c r="G744" s="53"/>
      <c r="H744" s="11"/>
      <c r="I744" s="68">
        <f t="shared" si="203"/>
        <v>0</v>
      </c>
      <c r="J744" s="54"/>
      <c r="K744" s="53"/>
      <c r="L744" s="68">
        <f t="shared" si="190"/>
        <v>0</v>
      </c>
      <c r="M744" s="54">
        <f t="shared" si="204"/>
        <v>0</v>
      </c>
    </row>
    <row r="745" spans="1:13" ht="13.5" x14ac:dyDescent="0.25">
      <c r="A745" s="16" t="s">
        <v>1915</v>
      </c>
      <c r="B745" s="16" t="s">
        <v>1919</v>
      </c>
      <c r="C745" s="26" t="s">
        <v>1566</v>
      </c>
      <c r="D745" s="7">
        <f>+D746</f>
        <v>0</v>
      </c>
      <c r="E745" s="7">
        <f>+E746</f>
        <v>0</v>
      </c>
      <c r="F745" s="8">
        <f t="shared" ref="F745:I746" si="206">+F746</f>
        <v>0</v>
      </c>
      <c r="G745" s="10">
        <f>+G746</f>
        <v>0</v>
      </c>
      <c r="H745" s="7">
        <f>+H746</f>
        <v>49500000</v>
      </c>
      <c r="I745" s="65">
        <f t="shared" si="206"/>
        <v>49500000</v>
      </c>
      <c r="J745" s="43">
        <f>+J746</f>
        <v>0</v>
      </c>
      <c r="K745" s="10">
        <f>+K746</f>
        <v>0</v>
      </c>
      <c r="L745" s="65">
        <f>SUM(J745:K745)</f>
        <v>0</v>
      </c>
      <c r="M745" s="43">
        <f>+I745+L745</f>
        <v>49500000</v>
      </c>
    </row>
    <row r="746" spans="1:13" s="2" customFormat="1" ht="13.5" x14ac:dyDescent="0.25">
      <c r="A746" s="16" t="s">
        <v>1915</v>
      </c>
      <c r="B746" s="16" t="s">
        <v>7014</v>
      </c>
      <c r="C746" s="17" t="s">
        <v>170</v>
      </c>
      <c r="D746" s="7">
        <f>+D747</f>
        <v>0</v>
      </c>
      <c r="E746" s="7">
        <f>+E747</f>
        <v>0</v>
      </c>
      <c r="F746" s="8">
        <f t="shared" si="206"/>
        <v>0</v>
      </c>
      <c r="G746" s="10">
        <f>+G747</f>
        <v>0</v>
      </c>
      <c r="H746" s="7">
        <f>+H747</f>
        <v>49500000</v>
      </c>
      <c r="I746" s="65">
        <f t="shared" si="206"/>
        <v>49500000</v>
      </c>
      <c r="J746" s="43">
        <f>+J747</f>
        <v>0</v>
      </c>
      <c r="K746" s="10">
        <f>+K747</f>
        <v>0</v>
      </c>
      <c r="L746" s="65">
        <f>SUM(J746:K746)</f>
        <v>0</v>
      </c>
      <c r="M746" s="43">
        <f>+I746+L746</f>
        <v>49500000</v>
      </c>
    </row>
    <row r="747" spans="1:13" s="2" customFormat="1" ht="13.5" x14ac:dyDescent="0.25">
      <c r="A747" s="16" t="s">
        <v>1915</v>
      </c>
      <c r="B747" s="16" t="s">
        <v>1982</v>
      </c>
      <c r="C747" s="17" t="s">
        <v>330</v>
      </c>
      <c r="D747" s="7">
        <f>SUM(D748:D758)</f>
        <v>0</v>
      </c>
      <c r="E747" s="7">
        <f>SUM(E748:E758)</f>
        <v>0</v>
      </c>
      <c r="F747" s="8">
        <f>+D747+E747</f>
        <v>0</v>
      </c>
      <c r="G747" s="10">
        <f>SUM(G748:G758)</f>
        <v>0</v>
      </c>
      <c r="H747" s="7">
        <f>SUM(H748:H758)</f>
        <v>49500000</v>
      </c>
      <c r="I747" s="65">
        <f>+SUM(F747:H747)</f>
        <v>49500000</v>
      </c>
      <c r="J747" s="43">
        <f>SUM(J748:J758)</f>
        <v>0</v>
      </c>
      <c r="K747" s="10">
        <f>SUM(K748:K758)</f>
        <v>0</v>
      </c>
      <c r="L747" s="65">
        <f>SUM(J747:K747)</f>
        <v>0</v>
      </c>
      <c r="M747" s="42">
        <f>SUM(M748:M758)</f>
        <v>49500000</v>
      </c>
    </row>
    <row r="748" spans="1:13" s="2" customFormat="1" ht="27" x14ac:dyDescent="0.25">
      <c r="A748" s="27" t="s">
        <v>1915</v>
      </c>
      <c r="B748" s="27" t="s">
        <v>1983</v>
      </c>
      <c r="C748" s="28" t="s">
        <v>333</v>
      </c>
      <c r="D748" s="11"/>
      <c r="E748" s="11"/>
      <c r="F748" s="52">
        <f>SUM(D748:E748)</f>
        <v>0</v>
      </c>
      <c r="G748" s="53"/>
      <c r="H748" s="11"/>
      <c r="I748" s="68">
        <f t="shared" ref="I748:I758" si="207">SUM(F748:H748)</f>
        <v>0</v>
      </c>
      <c r="J748" s="54"/>
      <c r="K748" s="53"/>
      <c r="L748" s="68">
        <f>SUM(J748:K748)</f>
        <v>0</v>
      </c>
      <c r="M748" s="54">
        <f t="shared" ref="M748:M758" si="208">+L748+I748</f>
        <v>0</v>
      </c>
    </row>
    <row r="749" spans="1:13" s="2" customFormat="1" ht="13.5" x14ac:dyDescent="0.25">
      <c r="A749" s="27" t="s">
        <v>1915</v>
      </c>
      <c r="B749" s="27" t="s">
        <v>1984</v>
      </c>
      <c r="C749" s="28" t="s">
        <v>369</v>
      </c>
      <c r="D749" s="11"/>
      <c r="E749" s="11"/>
      <c r="F749" s="52">
        <f t="shared" ref="F749:F758" si="209">SUM(D749:E749)</f>
        <v>0</v>
      </c>
      <c r="G749" s="53"/>
      <c r="H749" s="11"/>
      <c r="I749" s="68">
        <f t="shared" si="207"/>
        <v>0</v>
      </c>
      <c r="J749" s="54"/>
      <c r="K749" s="53"/>
      <c r="L749" s="68">
        <f t="shared" si="190"/>
        <v>0</v>
      </c>
      <c r="M749" s="54">
        <f t="shared" si="208"/>
        <v>0</v>
      </c>
    </row>
    <row r="750" spans="1:13" s="2" customFormat="1" ht="40.5" x14ac:dyDescent="0.25">
      <c r="A750" s="27" t="s">
        <v>1915</v>
      </c>
      <c r="B750" s="27" t="s">
        <v>1985</v>
      </c>
      <c r="C750" s="28" t="s">
        <v>384</v>
      </c>
      <c r="D750" s="11"/>
      <c r="E750" s="11"/>
      <c r="F750" s="52">
        <f t="shared" si="209"/>
        <v>0</v>
      </c>
      <c r="G750" s="53"/>
      <c r="H750" s="11"/>
      <c r="I750" s="68">
        <f t="shared" si="207"/>
        <v>0</v>
      </c>
      <c r="J750" s="54"/>
      <c r="K750" s="53"/>
      <c r="L750" s="68">
        <f>SUM(J750:K750)</f>
        <v>0</v>
      </c>
      <c r="M750" s="54">
        <f t="shared" si="208"/>
        <v>0</v>
      </c>
    </row>
    <row r="751" spans="1:13" s="2" customFormat="1" ht="27" x14ac:dyDescent="0.25">
      <c r="A751" s="27" t="s">
        <v>1915</v>
      </c>
      <c r="B751" s="27" t="s">
        <v>1986</v>
      </c>
      <c r="C751" s="28" t="s">
        <v>459</v>
      </c>
      <c r="D751" s="11"/>
      <c r="E751" s="11"/>
      <c r="F751" s="52">
        <f t="shared" si="209"/>
        <v>0</v>
      </c>
      <c r="G751" s="53"/>
      <c r="H751" s="11"/>
      <c r="I751" s="68">
        <f t="shared" si="207"/>
        <v>0</v>
      </c>
      <c r="J751" s="54"/>
      <c r="K751" s="53"/>
      <c r="L751" s="68">
        <f>SUM(J751:K751)</f>
        <v>0</v>
      </c>
      <c r="M751" s="54">
        <f t="shared" si="208"/>
        <v>0</v>
      </c>
    </row>
    <row r="752" spans="1:13" s="2" customFormat="1" ht="13.5" x14ac:dyDescent="0.25">
      <c r="A752" s="27" t="s">
        <v>1915</v>
      </c>
      <c r="B752" s="27" t="s">
        <v>1987</v>
      </c>
      <c r="C752" s="28" t="s">
        <v>588</v>
      </c>
      <c r="D752" s="11"/>
      <c r="E752" s="11"/>
      <c r="F752" s="52">
        <f t="shared" si="209"/>
        <v>0</v>
      </c>
      <c r="G752" s="53"/>
      <c r="H752" s="11"/>
      <c r="I752" s="68">
        <f t="shared" si="207"/>
        <v>0</v>
      </c>
      <c r="J752" s="54"/>
      <c r="K752" s="53"/>
      <c r="L752" s="68">
        <f>SUM(J752:K752)</f>
        <v>0</v>
      </c>
      <c r="M752" s="54">
        <f t="shared" si="208"/>
        <v>0</v>
      </c>
    </row>
    <row r="753" spans="1:13" s="2" customFormat="1" ht="13.5" x14ac:dyDescent="0.25">
      <c r="A753" s="27" t="s">
        <v>1915</v>
      </c>
      <c r="B753" s="27" t="s">
        <v>1988</v>
      </c>
      <c r="C753" s="28" t="s">
        <v>650</v>
      </c>
      <c r="D753" s="11"/>
      <c r="E753" s="11"/>
      <c r="F753" s="52">
        <f t="shared" si="209"/>
        <v>0</v>
      </c>
      <c r="G753" s="53"/>
      <c r="H753" s="11"/>
      <c r="I753" s="68">
        <f t="shared" si="207"/>
        <v>0</v>
      </c>
      <c r="J753" s="54"/>
      <c r="K753" s="53"/>
      <c r="L753" s="68">
        <f>SUM(J753:K753)</f>
        <v>0</v>
      </c>
      <c r="M753" s="54">
        <f t="shared" si="208"/>
        <v>0</v>
      </c>
    </row>
    <row r="754" spans="1:13" s="2" customFormat="1" ht="54" x14ac:dyDescent="0.25">
      <c r="A754" s="27" t="s">
        <v>1915</v>
      </c>
      <c r="B754" s="27" t="s">
        <v>1989</v>
      </c>
      <c r="C754" s="28" t="s">
        <v>674</v>
      </c>
      <c r="D754" s="11"/>
      <c r="E754" s="11"/>
      <c r="F754" s="52">
        <f t="shared" si="209"/>
        <v>0</v>
      </c>
      <c r="G754" s="53"/>
      <c r="H754" s="11"/>
      <c r="I754" s="68">
        <f t="shared" si="207"/>
        <v>0</v>
      </c>
      <c r="J754" s="54"/>
      <c r="K754" s="53"/>
      <c r="L754" s="68">
        <f>SUM(J754:K754)</f>
        <v>0</v>
      </c>
      <c r="M754" s="54">
        <f t="shared" si="208"/>
        <v>0</v>
      </c>
    </row>
    <row r="755" spans="1:13" s="2" customFormat="1" ht="27" x14ac:dyDescent="0.25">
      <c r="A755" s="27" t="s">
        <v>1915</v>
      </c>
      <c r="B755" s="27" t="s">
        <v>1990</v>
      </c>
      <c r="C755" s="28" t="s">
        <v>722</v>
      </c>
      <c r="D755" s="11"/>
      <c r="E755" s="11"/>
      <c r="F755" s="52">
        <f t="shared" si="209"/>
        <v>0</v>
      </c>
      <c r="G755" s="53"/>
      <c r="H755" s="11"/>
      <c r="I755" s="68">
        <f t="shared" si="207"/>
        <v>0</v>
      </c>
      <c r="J755" s="54"/>
      <c r="K755" s="53"/>
      <c r="L755" s="68">
        <f t="shared" si="190"/>
        <v>0</v>
      </c>
      <c r="M755" s="54">
        <f t="shared" si="208"/>
        <v>0</v>
      </c>
    </row>
    <row r="756" spans="1:13" s="2" customFormat="1" ht="27" x14ac:dyDescent="0.25">
      <c r="A756" s="27" t="s">
        <v>1915</v>
      </c>
      <c r="B756" s="27" t="s">
        <v>1991</v>
      </c>
      <c r="C756" s="28" t="s">
        <v>755</v>
      </c>
      <c r="D756" s="11"/>
      <c r="E756" s="11"/>
      <c r="F756" s="52">
        <f t="shared" si="209"/>
        <v>0</v>
      </c>
      <c r="G756" s="53"/>
      <c r="H756" s="11">
        <v>49500000</v>
      </c>
      <c r="I756" s="68">
        <f t="shared" si="207"/>
        <v>49500000</v>
      </c>
      <c r="J756" s="54"/>
      <c r="K756" s="53"/>
      <c r="L756" s="68">
        <f>SUM(J756:K756)</f>
        <v>0</v>
      </c>
      <c r="M756" s="54">
        <f t="shared" si="208"/>
        <v>49500000</v>
      </c>
    </row>
    <row r="757" spans="1:13" s="2" customFormat="1" ht="27" x14ac:dyDescent="0.25">
      <c r="A757" s="27" t="s">
        <v>1915</v>
      </c>
      <c r="B757" s="27" t="s">
        <v>1992</v>
      </c>
      <c r="C757" s="28" t="s">
        <v>863</v>
      </c>
      <c r="D757" s="11"/>
      <c r="E757" s="11"/>
      <c r="F757" s="52">
        <f t="shared" si="209"/>
        <v>0</v>
      </c>
      <c r="G757" s="53"/>
      <c r="H757" s="11"/>
      <c r="I757" s="68">
        <f t="shared" si="207"/>
        <v>0</v>
      </c>
      <c r="J757" s="54"/>
      <c r="K757" s="53"/>
      <c r="L757" s="68">
        <f>SUM(J757:K757)</f>
        <v>0</v>
      </c>
      <c r="M757" s="54">
        <f t="shared" si="208"/>
        <v>0</v>
      </c>
    </row>
    <row r="758" spans="1:13" s="2" customFormat="1" ht="13.5" x14ac:dyDescent="0.25">
      <c r="A758" s="27" t="s">
        <v>1915</v>
      </c>
      <c r="B758" s="27" t="s">
        <v>1993</v>
      </c>
      <c r="C758" s="28" t="s">
        <v>914</v>
      </c>
      <c r="D758" s="11"/>
      <c r="E758" s="11"/>
      <c r="F758" s="52">
        <f t="shared" si="209"/>
        <v>0</v>
      </c>
      <c r="G758" s="53"/>
      <c r="H758" s="11"/>
      <c r="I758" s="68">
        <f t="shared" si="207"/>
        <v>0</v>
      </c>
      <c r="J758" s="54"/>
      <c r="K758" s="53"/>
      <c r="L758" s="68">
        <f>SUM(J758:K758)</f>
        <v>0</v>
      </c>
      <c r="M758" s="54">
        <f t="shared" si="208"/>
        <v>0</v>
      </c>
    </row>
    <row r="759" spans="1:13" ht="40.5" x14ac:dyDescent="0.25">
      <c r="A759" s="16" t="s">
        <v>1445</v>
      </c>
      <c r="B759" s="16" t="s">
        <v>1446</v>
      </c>
      <c r="C759" s="26" t="s">
        <v>1447</v>
      </c>
      <c r="D759" s="7">
        <f>+D760+D774+D788</f>
        <v>0</v>
      </c>
      <c r="E759" s="7">
        <f>+E760+E774+E788</f>
        <v>282635</v>
      </c>
      <c r="F759" s="8">
        <f t="shared" ref="F759:I759" si="210">+F760+F774+F788</f>
        <v>282635</v>
      </c>
      <c r="G759" s="10">
        <f>+G760+G774+G788</f>
        <v>0</v>
      </c>
      <c r="H759" s="7">
        <f>+H760+H774+H788</f>
        <v>186000000</v>
      </c>
      <c r="I759" s="65">
        <f t="shared" si="210"/>
        <v>186282635</v>
      </c>
      <c r="J759" s="43">
        <f>+J760+J774+J788</f>
        <v>0</v>
      </c>
      <c r="K759" s="10">
        <f>+K760+K774+K788</f>
        <v>0</v>
      </c>
      <c r="L759" s="65">
        <f>SUM(J759:K759)</f>
        <v>0</v>
      </c>
      <c r="M759" s="43">
        <f>+I759+L759</f>
        <v>186282635</v>
      </c>
    </row>
    <row r="760" spans="1:13" ht="24.75" customHeight="1" x14ac:dyDescent="0.25">
      <c r="A760" s="16" t="s">
        <v>1995</v>
      </c>
      <c r="B760" s="16" t="s">
        <v>1997</v>
      </c>
      <c r="C760" s="26" t="s">
        <v>1567</v>
      </c>
      <c r="D760" s="7">
        <f>+D761</f>
        <v>0</v>
      </c>
      <c r="E760" s="7">
        <f>+E761</f>
        <v>282635</v>
      </c>
      <c r="F760" s="8">
        <f t="shared" ref="F760:I761" si="211">+F761</f>
        <v>282635</v>
      </c>
      <c r="G760" s="10">
        <f>+G761</f>
        <v>0</v>
      </c>
      <c r="H760" s="7">
        <f>+H761</f>
        <v>65000000</v>
      </c>
      <c r="I760" s="65">
        <f t="shared" si="211"/>
        <v>65282635</v>
      </c>
      <c r="J760" s="43">
        <f>+J761</f>
        <v>0</v>
      </c>
      <c r="K760" s="10">
        <f>+K761</f>
        <v>0</v>
      </c>
      <c r="L760" s="65">
        <f>SUM(J760:K760)</f>
        <v>0</v>
      </c>
      <c r="M760" s="43">
        <f>+I760+L760</f>
        <v>65282635</v>
      </c>
    </row>
    <row r="761" spans="1:13" s="2" customFormat="1" ht="13.5" x14ac:dyDescent="0.25">
      <c r="A761" s="16" t="s">
        <v>1995</v>
      </c>
      <c r="B761" s="16" t="s">
        <v>7015</v>
      </c>
      <c r="C761" s="17" t="s">
        <v>170</v>
      </c>
      <c r="D761" s="7">
        <f>+D762</f>
        <v>0</v>
      </c>
      <c r="E761" s="7">
        <f>+E762</f>
        <v>282635</v>
      </c>
      <c r="F761" s="8">
        <f t="shared" si="211"/>
        <v>282635</v>
      </c>
      <c r="G761" s="10">
        <f>+G762</f>
        <v>0</v>
      </c>
      <c r="H761" s="7">
        <f>+H762</f>
        <v>65000000</v>
      </c>
      <c r="I761" s="65">
        <f t="shared" si="211"/>
        <v>65282635</v>
      </c>
      <c r="J761" s="43">
        <f>+J762</f>
        <v>0</v>
      </c>
      <c r="K761" s="10">
        <f>+K762</f>
        <v>0</v>
      </c>
      <c r="L761" s="65">
        <f t="shared" ref="L761:L817" si="212">SUM(J761:K761)</f>
        <v>0</v>
      </c>
      <c r="M761" s="43">
        <f>+I761+L761</f>
        <v>65282635</v>
      </c>
    </row>
    <row r="762" spans="1:13" s="2" customFormat="1" ht="13.5" x14ac:dyDescent="0.25">
      <c r="A762" s="16" t="s">
        <v>1995</v>
      </c>
      <c r="B762" s="16" t="s">
        <v>2000</v>
      </c>
      <c r="C762" s="17" t="s">
        <v>330</v>
      </c>
      <c r="D762" s="7">
        <f>SUM(D763:D773)</f>
        <v>0</v>
      </c>
      <c r="E762" s="7">
        <f>SUM(E763:E773)</f>
        <v>282635</v>
      </c>
      <c r="F762" s="8">
        <f>+D762+E762</f>
        <v>282635</v>
      </c>
      <c r="G762" s="10">
        <f>SUM(G763:G773)</f>
        <v>0</v>
      </c>
      <c r="H762" s="7">
        <f>SUM(H763:H773)</f>
        <v>65000000</v>
      </c>
      <c r="I762" s="65">
        <f>+SUM(F762:H762)</f>
        <v>65282635</v>
      </c>
      <c r="J762" s="43">
        <f>SUM(J763:J773)</f>
        <v>0</v>
      </c>
      <c r="K762" s="10">
        <f>SUM(K763:K773)</f>
        <v>0</v>
      </c>
      <c r="L762" s="65">
        <f t="shared" ref="L762:L771" si="213">SUM(J762:K762)</f>
        <v>0</v>
      </c>
      <c r="M762" s="42">
        <f>SUM(M763:M773)</f>
        <v>65282635</v>
      </c>
    </row>
    <row r="763" spans="1:13" s="2" customFormat="1" ht="27" x14ac:dyDescent="0.25">
      <c r="A763" s="27" t="s">
        <v>1995</v>
      </c>
      <c r="B763" s="27" t="s">
        <v>2001</v>
      </c>
      <c r="C763" s="28" t="s">
        <v>333</v>
      </c>
      <c r="D763" s="11"/>
      <c r="E763" s="11"/>
      <c r="F763" s="52">
        <f>SUM(D763:E763)</f>
        <v>0</v>
      </c>
      <c r="G763" s="53"/>
      <c r="H763" s="11"/>
      <c r="I763" s="68">
        <f t="shared" ref="I763:I773" si="214">SUM(F763:H763)</f>
        <v>0</v>
      </c>
      <c r="J763" s="54"/>
      <c r="K763" s="53"/>
      <c r="L763" s="68">
        <f t="shared" si="213"/>
        <v>0</v>
      </c>
      <c r="M763" s="54">
        <f t="shared" ref="M763:M773" si="215">+L763+I763</f>
        <v>0</v>
      </c>
    </row>
    <row r="764" spans="1:13" s="2" customFormat="1" ht="13.5" x14ac:dyDescent="0.25">
      <c r="A764" s="27" t="s">
        <v>1995</v>
      </c>
      <c r="B764" s="27" t="s">
        <v>2002</v>
      </c>
      <c r="C764" s="28" t="s">
        <v>369</v>
      </c>
      <c r="D764" s="11"/>
      <c r="E764" s="11"/>
      <c r="F764" s="52">
        <f t="shared" ref="F764:F773" si="216">SUM(D764:E764)</f>
        <v>0</v>
      </c>
      <c r="G764" s="53"/>
      <c r="H764" s="11"/>
      <c r="I764" s="68">
        <f t="shared" si="214"/>
        <v>0</v>
      </c>
      <c r="J764" s="54"/>
      <c r="K764" s="53"/>
      <c r="L764" s="68">
        <f t="shared" si="213"/>
        <v>0</v>
      </c>
      <c r="M764" s="54">
        <f t="shared" si="215"/>
        <v>0</v>
      </c>
    </row>
    <row r="765" spans="1:13" s="2" customFormat="1" ht="40.5" x14ac:dyDescent="0.25">
      <c r="A765" s="27" t="s">
        <v>1995</v>
      </c>
      <c r="B765" s="27" t="s">
        <v>2003</v>
      </c>
      <c r="C765" s="28" t="s">
        <v>384</v>
      </c>
      <c r="D765" s="11"/>
      <c r="E765" s="11"/>
      <c r="F765" s="52">
        <f t="shared" si="216"/>
        <v>0</v>
      </c>
      <c r="G765" s="53"/>
      <c r="H765" s="11"/>
      <c r="I765" s="68">
        <f t="shared" si="214"/>
        <v>0</v>
      </c>
      <c r="J765" s="54"/>
      <c r="K765" s="53"/>
      <c r="L765" s="68">
        <f t="shared" si="213"/>
        <v>0</v>
      </c>
      <c r="M765" s="54">
        <f t="shared" si="215"/>
        <v>0</v>
      </c>
    </row>
    <row r="766" spans="1:13" s="2" customFormat="1" ht="27" x14ac:dyDescent="0.25">
      <c r="A766" s="27" t="s">
        <v>1995</v>
      </c>
      <c r="B766" s="27" t="s">
        <v>2004</v>
      </c>
      <c r="C766" s="28" t="s">
        <v>459</v>
      </c>
      <c r="D766" s="11"/>
      <c r="E766" s="11"/>
      <c r="F766" s="52">
        <f t="shared" si="216"/>
        <v>0</v>
      </c>
      <c r="G766" s="53"/>
      <c r="H766" s="11"/>
      <c r="I766" s="68">
        <f t="shared" si="214"/>
        <v>0</v>
      </c>
      <c r="J766" s="54"/>
      <c r="K766" s="53"/>
      <c r="L766" s="68">
        <f t="shared" si="213"/>
        <v>0</v>
      </c>
      <c r="M766" s="54">
        <f t="shared" si="215"/>
        <v>0</v>
      </c>
    </row>
    <row r="767" spans="1:13" s="2" customFormat="1" ht="13.5" x14ac:dyDescent="0.25">
      <c r="A767" s="27" t="s">
        <v>1995</v>
      </c>
      <c r="B767" s="27" t="s">
        <v>2005</v>
      </c>
      <c r="C767" s="28" t="s">
        <v>588</v>
      </c>
      <c r="D767" s="11"/>
      <c r="E767" s="11"/>
      <c r="F767" s="52">
        <f t="shared" si="216"/>
        <v>0</v>
      </c>
      <c r="G767" s="53"/>
      <c r="H767" s="11"/>
      <c r="I767" s="68">
        <f t="shared" si="214"/>
        <v>0</v>
      </c>
      <c r="J767" s="54"/>
      <c r="K767" s="53"/>
      <c r="L767" s="68">
        <f t="shared" si="213"/>
        <v>0</v>
      </c>
      <c r="M767" s="54">
        <f t="shared" si="215"/>
        <v>0</v>
      </c>
    </row>
    <row r="768" spans="1:13" s="2" customFormat="1" ht="13.5" x14ac:dyDescent="0.25">
      <c r="A768" s="27" t="s">
        <v>1995</v>
      </c>
      <c r="B768" s="27" t="s">
        <v>2006</v>
      </c>
      <c r="C768" s="28" t="s">
        <v>650</v>
      </c>
      <c r="D768" s="11"/>
      <c r="E768" s="11"/>
      <c r="F768" s="52">
        <f t="shared" si="216"/>
        <v>0</v>
      </c>
      <c r="G768" s="53"/>
      <c r="H768" s="11"/>
      <c r="I768" s="68">
        <f t="shared" si="214"/>
        <v>0</v>
      </c>
      <c r="J768" s="54"/>
      <c r="K768" s="53"/>
      <c r="L768" s="68">
        <f t="shared" si="213"/>
        <v>0</v>
      </c>
      <c r="M768" s="54">
        <f t="shared" si="215"/>
        <v>0</v>
      </c>
    </row>
    <row r="769" spans="1:13" s="2" customFormat="1" ht="54" x14ac:dyDescent="0.25">
      <c r="A769" s="27" t="s">
        <v>1995</v>
      </c>
      <c r="B769" s="27" t="s">
        <v>2007</v>
      </c>
      <c r="C769" s="28" t="s">
        <v>674</v>
      </c>
      <c r="D769" s="11"/>
      <c r="E769" s="11"/>
      <c r="F769" s="52">
        <f t="shared" si="216"/>
        <v>0</v>
      </c>
      <c r="G769" s="53"/>
      <c r="H769" s="11"/>
      <c r="I769" s="68">
        <f t="shared" si="214"/>
        <v>0</v>
      </c>
      <c r="J769" s="54"/>
      <c r="K769" s="53"/>
      <c r="L769" s="68">
        <f t="shared" si="213"/>
        <v>0</v>
      </c>
      <c r="M769" s="54">
        <f t="shared" si="215"/>
        <v>0</v>
      </c>
    </row>
    <row r="770" spans="1:13" s="2" customFormat="1" ht="27" x14ac:dyDescent="0.25">
      <c r="A770" s="27" t="s">
        <v>1995</v>
      </c>
      <c r="B770" s="27" t="s">
        <v>2008</v>
      </c>
      <c r="C770" s="28" t="s">
        <v>722</v>
      </c>
      <c r="D770" s="11"/>
      <c r="E770" s="11"/>
      <c r="F770" s="52">
        <f t="shared" si="216"/>
        <v>0</v>
      </c>
      <c r="G770" s="53"/>
      <c r="H770" s="11"/>
      <c r="I770" s="68">
        <f t="shared" si="214"/>
        <v>0</v>
      </c>
      <c r="J770" s="54"/>
      <c r="K770" s="53"/>
      <c r="L770" s="68">
        <f t="shared" si="213"/>
        <v>0</v>
      </c>
      <c r="M770" s="54">
        <f t="shared" si="215"/>
        <v>0</v>
      </c>
    </row>
    <row r="771" spans="1:13" s="2" customFormat="1" ht="27" x14ac:dyDescent="0.25">
      <c r="A771" s="27" t="s">
        <v>1995</v>
      </c>
      <c r="B771" s="27" t="s">
        <v>2009</v>
      </c>
      <c r="C771" s="28" t="s">
        <v>755</v>
      </c>
      <c r="D771" s="11"/>
      <c r="E771" s="11">
        <v>282635</v>
      </c>
      <c r="F771" s="52">
        <f t="shared" si="216"/>
        <v>282635</v>
      </c>
      <c r="G771" s="53"/>
      <c r="H771" s="11">
        <v>65000000</v>
      </c>
      <c r="I771" s="68">
        <f t="shared" si="214"/>
        <v>65282635</v>
      </c>
      <c r="J771" s="54"/>
      <c r="K771" s="53"/>
      <c r="L771" s="68">
        <f t="shared" si="213"/>
        <v>0</v>
      </c>
      <c r="M771" s="54">
        <f t="shared" si="215"/>
        <v>65282635</v>
      </c>
    </row>
    <row r="772" spans="1:13" s="2" customFormat="1" ht="27" x14ac:dyDescent="0.25">
      <c r="A772" s="27" t="s">
        <v>1995</v>
      </c>
      <c r="B772" s="27" t="s">
        <v>2010</v>
      </c>
      <c r="C772" s="28" t="s">
        <v>863</v>
      </c>
      <c r="D772" s="11"/>
      <c r="E772" s="11"/>
      <c r="F772" s="52">
        <f t="shared" si="216"/>
        <v>0</v>
      </c>
      <c r="G772" s="53"/>
      <c r="H772" s="11"/>
      <c r="I772" s="68">
        <f t="shared" si="214"/>
        <v>0</v>
      </c>
      <c r="J772" s="54"/>
      <c r="K772" s="53"/>
      <c r="L772" s="68">
        <f t="shared" si="212"/>
        <v>0</v>
      </c>
      <c r="M772" s="54">
        <f t="shared" si="215"/>
        <v>0</v>
      </c>
    </row>
    <row r="773" spans="1:13" s="2" customFormat="1" ht="13.5" x14ac:dyDescent="0.25">
      <c r="A773" s="27" t="s">
        <v>1995</v>
      </c>
      <c r="B773" s="27" t="s">
        <v>2011</v>
      </c>
      <c r="C773" s="28" t="s">
        <v>914</v>
      </c>
      <c r="D773" s="11"/>
      <c r="E773" s="11"/>
      <c r="F773" s="52">
        <f t="shared" si="216"/>
        <v>0</v>
      </c>
      <c r="G773" s="53"/>
      <c r="H773" s="11"/>
      <c r="I773" s="68">
        <f t="shared" si="214"/>
        <v>0</v>
      </c>
      <c r="J773" s="54"/>
      <c r="K773" s="53"/>
      <c r="L773" s="68">
        <f>SUM(J773:K773)</f>
        <v>0</v>
      </c>
      <c r="M773" s="54">
        <f t="shared" si="215"/>
        <v>0</v>
      </c>
    </row>
    <row r="774" spans="1:13" ht="24.75" customHeight="1" x14ac:dyDescent="0.25">
      <c r="A774" s="16" t="s">
        <v>1995</v>
      </c>
      <c r="B774" s="16" t="s">
        <v>1998</v>
      </c>
      <c r="C774" s="26" t="s">
        <v>1568</v>
      </c>
      <c r="D774" s="7">
        <f>+D775</f>
        <v>0</v>
      </c>
      <c r="E774" s="7">
        <f>+E775</f>
        <v>0</v>
      </c>
      <c r="F774" s="8">
        <f t="shared" ref="F774:I775" si="217">+F775</f>
        <v>0</v>
      </c>
      <c r="G774" s="10">
        <f>+G775</f>
        <v>0</v>
      </c>
      <c r="H774" s="7">
        <f>+H775</f>
        <v>85000000</v>
      </c>
      <c r="I774" s="65">
        <f t="shared" si="217"/>
        <v>85000000</v>
      </c>
      <c r="J774" s="43">
        <f>+J775</f>
        <v>0</v>
      </c>
      <c r="K774" s="10">
        <f>+K775</f>
        <v>0</v>
      </c>
      <c r="L774" s="65">
        <f>SUM(J774:K774)</f>
        <v>0</v>
      </c>
      <c r="M774" s="43">
        <f>+I774+L774</f>
        <v>85000000</v>
      </c>
    </row>
    <row r="775" spans="1:13" s="2" customFormat="1" ht="13.5" x14ac:dyDescent="0.25">
      <c r="A775" s="16" t="s">
        <v>1995</v>
      </c>
      <c r="B775" s="16" t="s">
        <v>7016</v>
      </c>
      <c r="C775" s="17" t="s">
        <v>170</v>
      </c>
      <c r="D775" s="7">
        <f>+D776</f>
        <v>0</v>
      </c>
      <c r="E775" s="7">
        <f>+E776</f>
        <v>0</v>
      </c>
      <c r="F775" s="8">
        <f t="shared" si="217"/>
        <v>0</v>
      </c>
      <c r="G775" s="10">
        <f>+G776</f>
        <v>0</v>
      </c>
      <c r="H775" s="7">
        <f>+H776</f>
        <v>85000000</v>
      </c>
      <c r="I775" s="65">
        <f t="shared" si="217"/>
        <v>85000000</v>
      </c>
      <c r="J775" s="43">
        <f>+J776</f>
        <v>0</v>
      </c>
      <c r="K775" s="10">
        <f>+K776</f>
        <v>0</v>
      </c>
      <c r="L775" s="65">
        <f>SUM(J775:K775)</f>
        <v>0</v>
      </c>
      <c r="M775" s="43">
        <f>+I775+L775</f>
        <v>85000000</v>
      </c>
    </row>
    <row r="776" spans="1:13" s="2" customFormat="1" ht="13.5" x14ac:dyDescent="0.25">
      <c r="A776" s="16" t="s">
        <v>1995</v>
      </c>
      <c r="B776" s="16" t="s">
        <v>2037</v>
      </c>
      <c r="C776" s="17" t="s">
        <v>330</v>
      </c>
      <c r="D776" s="7">
        <f>SUM(D777:D787)</f>
        <v>0</v>
      </c>
      <c r="E776" s="7">
        <f>SUM(E777:E787)</f>
        <v>0</v>
      </c>
      <c r="F776" s="8">
        <f>+D776+E776</f>
        <v>0</v>
      </c>
      <c r="G776" s="10">
        <f>SUM(G777:G787)</f>
        <v>0</v>
      </c>
      <c r="H776" s="7">
        <f>SUM(H777:H787)</f>
        <v>85000000</v>
      </c>
      <c r="I776" s="65">
        <f>+SUM(F776:H776)</f>
        <v>85000000</v>
      </c>
      <c r="J776" s="43">
        <f>SUM(J777:J787)</f>
        <v>0</v>
      </c>
      <c r="K776" s="10">
        <f>SUM(K777:K787)</f>
        <v>0</v>
      </c>
      <c r="L776" s="65">
        <f>SUM(J776:K776)</f>
        <v>0</v>
      </c>
      <c r="M776" s="42">
        <f>SUM(M777:M787)</f>
        <v>85000000</v>
      </c>
    </row>
    <row r="777" spans="1:13" s="2" customFormat="1" ht="27" x14ac:dyDescent="0.25">
      <c r="A777" s="27" t="s">
        <v>1995</v>
      </c>
      <c r="B777" s="27" t="s">
        <v>2038</v>
      </c>
      <c r="C777" s="28" t="s">
        <v>333</v>
      </c>
      <c r="D777" s="11"/>
      <c r="E777" s="11"/>
      <c r="F777" s="52">
        <f>SUM(D777:E777)</f>
        <v>0</v>
      </c>
      <c r="G777" s="53"/>
      <c r="H777" s="11"/>
      <c r="I777" s="68">
        <f t="shared" ref="I777:I787" si="218">SUM(F777:H777)</f>
        <v>0</v>
      </c>
      <c r="J777" s="54"/>
      <c r="K777" s="53"/>
      <c r="L777" s="68">
        <f>SUM(J777:K777)</f>
        <v>0</v>
      </c>
      <c r="M777" s="54">
        <f t="shared" ref="M777:M787" si="219">+L777+I777</f>
        <v>0</v>
      </c>
    </row>
    <row r="778" spans="1:13" s="2" customFormat="1" ht="13.5" x14ac:dyDescent="0.25">
      <c r="A778" s="27" t="s">
        <v>1995</v>
      </c>
      <c r="B778" s="27" t="s">
        <v>2039</v>
      </c>
      <c r="C778" s="28" t="s">
        <v>369</v>
      </c>
      <c r="D778" s="11"/>
      <c r="E778" s="11"/>
      <c r="F778" s="52">
        <f t="shared" ref="F778:F787" si="220">SUM(D778:E778)</f>
        <v>0</v>
      </c>
      <c r="G778" s="53"/>
      <c r="H778" s="11"/>
      <c r="I778" s="68">
        <f>SUM(F778:H778)</f>
        <v>0</v>
      </c>
      <c r="J778" s="54"/>
      <c r="K778" s="53"/>
      <c r="L778" s="68">
        <f t="shared" si="212"/>
        <v>0</v>
      </c>
      <c r="M778" s="54">
        <f t="shared" si="219"/>
        <v>0</v>
      </c>
    </row>
    <row r="779" spans="1:13" s="2" customFormat="1" ht="40.5" x14ac:dyDescent="0.25">
      <c r="A779" s="27" t="s">
        <v>1995</v>
      </c>
      <c r="B779" s="27" t="s">
        <v>2040</v>
      </c>
      <c r="C779" s="28" t="s">
        <v>384</v>
      </c>
      <c r="D779" s="11"/>
      <c r="E779" s="11"/>
      <c r="F779" s="52">
        <f t="shared" si="220"/>
        <v>0</v>
      </c>
      <c r="G779" s="53"/>
      <c r="H779" s="11"/>
      <c r="I779" s="68">
        <f t="shared" si="218"/>
        <v>0</v>
      </c>
      <c r="J779" s="54"/>
      <c r="K779" s="53"/>
      <c r="L779" s="68">
        <f t="shared" ref="L779:L784" si="221">SUM(J779:K779)</f>
        <v>0</v>
      </c>
      <c r="M779" s="54">
        <f t="shared" si="219"/>
        <v>0</v>
      </c>
    </row>
    <row r="780" spans="1:13" s="2" customFormat="1" ht="27" x14ac:dyDescent="0.25">
      <c r="A780" s="27" t="s">
        <v>1995</v>
      </c>
      <c r="B780" s="27" t="s">
        <v>2041</v>
      </c>
      <c r="C780" s="28" t="s">
        <v>459</v>
      </c>
      <c r="D780" s="11"/>
      <c r="E780" s="11"/>
      <c r="F780" s="52">
        <f t="shared" si="220"/>
        <v>0</v>
      </c>
      <c r="G780" s="53"/>
      <c r="H780" s="11"/>
      <c r="I780" s="68">
        <f t="shared" si="218"/>
        <v>0</v>
      </c>
      <c r="J780" s="54"/>
      <c r="K780" s="53"/>
      <c r="L780" s="68">
        <f t="shared" si="221"/>
        <v>0</v>
      </c>
      <c r="M780" s="54">
        <f t="shared" si="219"/>
        <v>0</v>
      </c>
    </row>
    <row r="781" spans="1:13" s="2" customFormat="1" ht="13.5" x14ac:dyDescent="0.25">
      <c r="A781" s="27" t="s">
        <v>1995</v>
      </c>
      <c r="B781" s="27" t="s">
        <v>2042</v>
      </c>
      <c r="C781" s="28" t="s">
        <v>588</v>
      </c>
      <c r="D781" s="11"/>
      <c r="E781" s="11"/>
      <c r="F781" s="52">
        <f t="shared" si="220"/>
        <v>0</v>
      </c>
      <c r="G781" s="53"/>
      <c r="H781" s="11"/>
      <c r="I781" s="68">
        <f t="shared" si="218"/>
        <v>0</v>
      </c>
      <c r="J781" s="54"/>
      <c r="K781" s="53"/>
      <c r="L781" s="68">
        <f t="shared" si="221"/>
        <v>0</v>
      </c>
      <c r="M781" s="54">
        <f t="shared" si="219"/>
        <v>0</v>
      </c>
    </row>
    <row r="782" spans="1:13" s="2" customFormat="1" ht="13.5" x14ac:dyDescent="0.25">
      <c r="A782" s="27" t="s">
        <v>1995</v>
      </c>
      <c r="B782" s="27" t="s">
        <v>2043</v>
      </c>
      <c r="C782" s="28" t="s">
        <v>650</v>
      </c>
      <c r="D782" s="11"/>
      <c r="E782" s="11"/>
      <c r="F782" s="52">
        <f t="shared" si="220"/>
        <v>0</v>
      </c>
      <c r="G782" s="53"/>
      <c r="H782" s="11"/>
      <c r="I782" s="68">
        <f t="shared" si="218"/>
        <v>0</v>
      </c>
      <c r="J782" s="54"/>
      <c r="K782" s="53"/>
      <c r="L782" s="68">
        <f t="shared" si="221"/>
        <v>0</v>
      </c>
      <c r="M782" s="54">
        <f t="shared" si="219"/>
        <v>0</v>
      </c>
    </row>
    <row r="783" spans="1:13" s="2" customFormat="1" ht="54" x14ac:dyDescent="0.25">
      <c r="A783" s="27" t="s">
        <v>1995</v>
      </c>
      <c r="B783" s="27" t="s">
        <v>2044</v>
      </c>
      <c r="C783" s="28" t="s">
        <v>674</v>
      </c>
      <c r="D783" s="11"/>
      <c r="E783" s="11"/>
      <c r="F783" s="52">
        <f t="shared" si="220"/>
        <v>0</v>
      </c>
      <c r="G783" s="53"/>
      <c r="H783" s="11"/>
      <c r="I783" s="68">
        <f t="shared" si="218"/>
        <v>0</v>
      </c>
      <c r="J783" s="54"/>
      <c r="K783" s="53"/>
      <c r="L783" s="68">
        <f t="shared" si="221"/>
        <v>0</v>
      </c>
      <c r="M783" s="54">
        <f t="shared" si="219"/>
        <v>0</v>
      </c>
    </row>
    <row r="784" spans="1:13" s="2" customFormat="1" ht="27" x14ac:dyDescent="0.25">
      <c r="A784" s="27" t="s">
        <v>1995</v>
      </c>
      <c r="B784" s="27" t="s">
        <v>2045</v>
      </c>
      <c r="C784" s="28" t="s">
        <v>722</v>
      </c>
      <c r="D784" s="11"/>
      <c r="E784" s="11"/>
      <c r="F784" s="52">
        <f t="shared" si="220"/>
        <v>0</v>
      </c>
      <c r="G784" s="53"/>
      <c r="H784" s="11"/>
      <c r="I784" s="68">
        <f t="shared" si="218"/>
        <v>0</v>
      </c>
      <c r="J784" s="54"/>
      <c r="K784" s="53"/>
      <c r="L784" s="68">
        <f t="shared" si="221"/>
        <v>0</v>
      </c>
      <c r="M784" s="54">
        <f t="shared" si="219"/>
        <v>0</v>
      </c>
    </row>
    <row r="785" spans="1:13" s="2" customFormat="1" ht="27" x14ac:dyDescent="0.25">
      <c r="A785" s="27" t="s">
        <v>1995</v>
      </c>
      <c r="B785" s="27" t="s">
        <v>2046</v>
      </c>
      <c r="C785" s="28" t="s">
        <v>755</v>
      </c>
      <c r="D785" s="11"/>
      <c r="E785" s="11"/>
      <c r="F785" s="52">
        <f t="shared" si="220"/>
        <v>0</v>
      </c>
      <c r="G785" s="53"/>
      <c r="H785" s="11">
        <v>85000000</v>
      </c>
      <c r="I785" s="68">
        <f t="shared" si="218"/>
        <v>85000000</v>
      </c>
      <c r="J785" s="54"/>
      <c r="K785" s="53"/>
      <c r="L785" s="68">
        <f t="shared" si="212"/>
        <v>0</v>
      </c>
      <c r="M785" s="54">
        <f t="shared" si="219"/>
        <v>85000000</v>
      </c>
    </row>
    <row r="786" spans="1:13" s="2" customFormat="1" ht="27" x14ac:dyDescent="0.25">
      <c r="A786" s="27" t="s">
        <v>1995</v>
      </c>
      <c r="B786" s="27" t="s">
        <v>2047</v>
      </c>
      <c r="C786" s="28" t="s">
        <v>863</v>
      </c>
      <c r="D786" s="11"/>
      <c r="E786" s="11"/>
      <c r="F786" s="52">
        <f t="shared" si="220"/>
        <v>0</v>
      </c>
      <c r="G786" s="53"/>
      <c r="H786" s="11"/>
      <c r="I786" s="68">
        <f t="shared" si="218"/>
        <v>0</v>
      </c>
      <c r="J786" s="54"/>
      <c r="K786" s="53"/>
      <c r="L786" s="68">
        <f t="shared" ref="L786:L792" si="222">SUM(J786:K786)</f>
        <v>0</v>
      </c>
      <c r="M786" s="54">
        <f t="shared" si="219"/>
        <v>0</v>
      </c>
    </row>
    <row r="787" spans="1:13" s="2" customFormat="1" ht="13.5" x14ac:dyDescent="0.25">
      <c r="A787" s="27" t="s">
        <v>1995</v>
      </c>
      <c r="B787" s="27" t="s">
        <v>2048</v>
      </c>
      <c r="C787" s="28" t="s">
        <v>914</v>
      </c>
      <c r="D787" s="11"/>
      <c r="E787" s="11"/>
      <c r="F787" s="52">
        <f t="shared" si="220"/>
        <v>0</v>
      </c>
      <c r="G787" s="53"/>
      <c r="H787" s="11"/>
      <c r="I787" s="68">
        <f t="shared" si="218"/>
        <v>0</v>
      </c>
      <c r="J787" s="54"/>
      <c r="K787" s="53"/>
      <c r="L787" s="68">
        <f t="shared" si="222"/>
        <v>0</v>
      </c>
      <c r="M787" s="54">
        <f t="shared" si="219"/>
        <v>0</v>
      </c>
    </row>
    <row r="788" spans="1:13" ht="24.75" customHeight="1" x14ac:dyDescent="0.25">
      <c r="A788" s="16" t="s">
        <v>1995</v>
      </c>
      <c r="B788" s="16" t="s">
        <v>1999</v>
      </c>
      <c r="C788" s="26" t="s">
        <v>1569</v>
      </c>
      <c r="D788" s="7">
        <f>+D789</f>
        <v>0</v>
      </c>
      <c r="E788" s="7">
        <f>+E789</f>
        <v>0</v>
      </c>
      <c r="F788" s="8">
        <f t="shared" ref="F788:I789" si="223">+F789</f>
        <v>0</v>
      </c>
      <c r="G788" s="10">
        <f>+G789</f>
        <v>0</v>
      </c>
      <c r="H788" s="7">
        <f>+H789</f>
        <v>36000000</v>
      </c>
      <c r="I788" s="65">
        <f t="shared" si="223"/>
        <v>36000000</v>
      </c>
      <c r="J788" s="43">
        <f>+J789</f>
        <v>0</v>
      </c>
      <c r="K788" s="10">
        <f>+K789</f>
        <v>0</v>
      </c>
      <c r="L788" s="65">
        <f t="shared" si="222"/>
        <v>0</v>
      </c>
      <c r="M788" s="43">
        <f>+I788+L788</f>
        <v>36000000</v>
      </c>
    </row>
    <row r="789" spans="1:13" s="2" customFormat="1" ht="13.5" x14ac:dyDescent="0.25">
      <c r="A789" s="16" t="s">
        <v>1995</v>
      </c>
      <c r="B789" s="16" t="s">
        <v>7017</v>
      </c>
      <c r="C789" s="17" t="s">
        <v>170</v>
      </c>
      <c r="D789" s="7">
        <f>+D790</f>
        <v>0</v>
      </c>
      <c r="E789" s="7">
        <f>+E790</f>
        <v>0</v>
      </c>
      <c r="F789" s="8">
        <f t="shared" si="223"/>
        <v>0</v>
      </c>
      <c r="G789" s="10">
        <f>+G790</f>
        <v>0</v>
      </c>
      <c r="H789" s="7">
        <f>+H790</f>
        <v>36000000</v>
      </c>
      <c r="I789" s="65">
        <f t="shared" si="223"/>
        <v>36000000</v>
      </c>
      <c r="J789" s="43">
        <f>+J790</f>
        <v>0</v>
      </c>
      <c r="K789" s="10">
        <f>+K790</f>
        <v>0</v>
      </c>
      <c r="L789" s="65">
        <f t="shared" si="222"/>
        <v>0</v>
      </c>
      <c r="M789" s="43">
        <f>+I789+L789</f>
        <v>36000000</v>
      </c>
    </row>
    <row r="790" spans="1:13" s="2" customFormat="1" ht="13.5" x14ac:dyDescent="0.25">
      <c r="A790" s="16" t="s">
        <v>1995</v>
      </c>
      <c r="B790" s="16" t="s">
        <v>2049</v>
      </c>
      <c r="C790" s="17" t="s">
        <v>330</v>
      </c>
      <c r="D790" s="7">
        <f>SUM(D791:D801)</f>
        <v>0</v>
      </c>
      <c r="E790" s="7">
        <f>SUM(E791:E801)</f>
        <v>0</v>
      </c>
      <c r="F790" s="8">
        <f>+D790+E790</f>
        <v>0</v>
      </c>
      <c r="G790" s="10">
        <f>SUM(G791:G801)</f>
        <v>0</v>
      </c>
      <c r="H790" s="7">
        <f>SUM(H791:H801)</f>
        <v>36000000</v>
      </c>
      <c r="I790" s="65">
        <f>+SUM(F790:H790)</f>
        <v>36000000</v>
      </c>
      <c r="J790" s="43">
        <f>SUM(J791:J801)</f>
        <v>0</v>
      </c>
      <c r="K790" s="10">
        <f>SUM(K791:K801)</f>
        <v>0</v>
      </c>
      <c r="L790" s="65">
        <f t="shared" si="222"/>
        <v>0</v>
      </c>
      <c r="M790" s="42">
        <f>SUM(M791:M801)</f>
        <v>36000000</v>
      </c>
    </row>
    <row r="791" spans="1:13" s="2" customFormat="1" ht="27" x14ac:dyDescent="0.25">
      <c r="A791" s="27" t="s">
        <v>1995</v>
      </c>
      <c r="B791" s="27" t="s">
        <v>2050</v>
      </c>
      <c r="C791" s="28" t="s">
        <v>333</v>
      </c>
      <c r="D791" s="11"/>
      <c r="E791" s="11"/>
      <c r="F791" s="52">
        <f>SUM(D791:E791)</f>
        <v>0</v>
      </c>
      <c r="G791" s="53"/>
      <c r="H791" s="11"/>
      <c r="I791" s="68">
        <f t="shared" ref="I791:I801" si="224">SUM(F791:H791)</f>
        <v>0</v>
      </c>
      <c r="J791" s="54"/>
      <c r="K791" s="53"/>
      <c r="L791" s="68">
        <f t="shared" si="222"/>
        <v>0</v>
      </c>
      <c r="M791" s="54">
        <f t="shared" ref="M791:M801" si="225">+L791+I791</f>
        <v>0</v>
      </c>
    </row>
    <row r="792" spans="1:13" s="2" customFormat="1" ht="13.5" x14ac:dyDescent="0.25">
      <c r="A792" s="27" t="s">
        <v>1995</v>
      </c>
      <c r="B792" s="27" t="s">
        <v>2051</v>
      </c>
      <c r="C792" s="28" t="s">
        <v>369</v>
      </c>
      <c r="D792" s="11"/>
      <c r="E792" s="11"/>
      <c r="F792" s="52">
        <f t="shared" ref="F792:F801" si="226">SUM(D792:E792)</f>
        <v>0</v>
      </c>
      <c r="G792" s="53"/>
      <c r="H792" s="11"/>
      <c r="I792" s="68">
        <f t="shared" si="224"/>
        <v>0</v>
      </c>
      <c r="J792" s="54"/>
      <c r="K792" s="53"/>
      <c r="L792" s="68">
        <f t="shared" si="222"/>
        <v>0</v>
      </c>
      <c r="M792" s="54">
        <f t="shared" si="225"/>
        <v>0</v>
      </c>
    </row>
    <row r="793" spans="1:13" s="2" customFormat="1" ht="40.5" x14ac:dyDescent="0.25">
      <c r="A793" s="27" t="s">
        <v>1995</v>
      </c>
      <c r="B793" s="27" t="s">
        <v>2052</v>
      </c>
      <c r="C793" s="28" t="s">
        <v>384</v>
      </c>
      <c r="D793" s="11"/>
      <c r="E793" s="11"/>
      <c r="F793" s="52">
        <f t="shared" si="226"/>
        <v>0</v>
      </c>
      <c r="G793" s="53"/>
      <c r="H793" s="11"/>
      <c r="I793" s="68">
        <f t="shared" si="224"/>
        <v>0</v>
      </c>
      <c r="J793" s="54"/>
      <c r="K793" s="53"/>
      <c r="L793" s="68">
        <f t="shared" si="212"/>
        <v>0</v>
      </c>
      <c r="M793" s="54">
        <f t="shared" si="225"/>
        <v>0</v>
      </c>
    </row>
    <row r="794" spans="1:13" s="2" customFormat="1" ht="27" x14ac:dyDescent="0.25">
      <c r="A794" s="27" t="s">
        <v>1995</v>
      </c>
      <c r="B794" s="27" t="s">
        <v>2053</v>
      </c>
      <c r="C794" s="28" t="s">
        <v>459</v>
      </c>
      <c r="D794" s="11"/>
      <c r="E794" s="11"/>
      <c r="F794" s="52">
        <f t="shared" si="226"/>
        <v>0</v>
      </c>
      <c r="G794" s="53"/>
      <c r="H794" s="11"/>
      <c r="I794" s="68">
        <f t="shared" si="224"/>
        <v>0</v>
      </c>
      <c r="J794" s="54"/>
      <c r="K794" s="53"/>
      <c r="L794" s="68">
        <f t="shared" ref="L794:L803" si="227">SUM(J794:K794)</f>
        <v>0</v>
      </c>
      <c r="M794" s="54">
        <f t="shared" si="225"/>
        <v>0</v>
      </c>
    </row>
    <row r="795" spans="1:13" s="2" customFormat="1" ht="13.5" x14ac:dyDescent="0.25">
      <c r="A795" s="27" t="s">
        <v>1995</v>
      </c>
      <c r="B795" s="27" t="s">
        <v>2054</v>
      </c>
      <c r="C795" s="28" t="s">
        <v>588</v>
      </c>
      <c r="D795" s="11"/>
      <c r="E795" s="11"/>
      <c r="F795" s="52">
        <f t="shared" si="226"/>
        <v>0</v>
      </c>
      <c r="G795" s="53"/>
      <c r="H795" s="11"/>
      <c r="I795" s="68">
        <f t="shared" si="224"/>
        <v>0</v>
      </c>
      <c r="J795" s="54"/>
      <c r="K795" s="53"/>
      <c r="L795" s="68">
        <f t="shared" si="227"/>
        <v>0</v>
      </c>
      <c r="M795" s="54">
        <f t="shared" si="225"/>
        <v>0</v>
      </c>
    </row>
    <row r="796" spans="1:13" s="2" customFormat="1" ht="13.5" x14ac:dyDescent="0.25">
      <c r="A796" s="27" t="s">
        <v>1995</v>
      </c>
      <c r="B796" s="27" t="s">
        <v>2055</v>
      </c>
      <c r="C796" s="28" t="s">
        <v>650</v>
      </c>
      <c r="D796" s="11"/>
      <c r="E796" s="11"/>
      <c r="F796" s="52">
        <f t="shared" si="226"/>
        <v>0</v>
      </c>
      <c r="G796" s="53"/>
      <c r="H796" s="11"/>
      <c r="I796" s="68">
        <f t="shared" si="224"/>
        <v>0</v>
      </c>
      <c r="J796" s="54"/>
      <c r="K796" s="53"/>
      <c r="L796" s="68">
        <f t="shared" si="227"/>
        <v>0</v>
      </c>
      <c r="M796" s="54">
        <f t="shared" si="225"/>
        <v>0</v>
      </c>
    </row>
    <row r="797" spans="1:13" s="2" customFormat="1" ht="54" x14ac:dyDescent="0.25">
      <c r="A797" s="27" t="s">
        <v>1995</v>
      </c>
      <c r="B797" s="27" t="s">
        <v>2056</v>
      </c>
      <c r="C797" s="28" t="s">
        <v>674</v>
      </c>
      <c r="D797" s="11"/>
      <c r="E797" s="11"/>
      <c r="F797" s="52">
        <f t="shared" si="226"/>
        <v>0</v>
      </c>
      <c r="G797" s="53"/>
      <c r="H797" s="11"/>
      <c r="I797" s="68">
        <f t="shared" si="224"/>
        <v>0</v>
      </c>
      <c r="J797" s="54"/>
      <c r="K797" s="53"/>
      <c r="L797" s="68">
        <f t="shared" si="227"/>
        <v>0</v>
      </c>
      <c r="M797" s="54">
        <f t="shared" si="225"/>
        <v>0</v>
      </c>
    </row>
    <row r="798" spans="1:13" s="2" customFormat="1" ht="27" x14ac:dyDescent="0.25">
      <c r="A798" s="27" t="s">
        <v>1995</v>
      </c>
      <c r="B798" s="27" t="s">
        <v>2057</v>
      </c>
      <c r="C798" s="28" t="s">
        <v>722</v>
      </c>
      <c r="D798" s="11"/>
      <c r="E798" s="11"/>
      <c r="F798" s="52">
        <f t="shared" si="226"/>
        <v>0</v>
      </c>
      <c r="G798" s="53"/>
      <c r="H798" s="11"/>
      <c r="I798" s="68">
        <f t="shared" si="224"/>
        <v>0</v>
      </c>
      <c r="J798" s="54"/>
      <c r="K798" s="53"/>
      <c r="L798" s="68">
        <f t="shared" si="227"/>
        <v>0</v>
      </c>
      <c r="M798" s="54">
        <f t="shared" si="225"/>
        <v>0</v>
      </c>
    </row>
    <row r="799" spans="1:13" s="2" customFormat="1" ht="27" x14ac:dyDescent="0.25">
      <c r="A799" s="27" t="s">
        <v>1995</v>
      </c>
      <c r="B799" s="27" t="s">
        <v>2058</v>
      </c>
      <c r="C799" s="28" t="s">
        <v>755</v>
      </c>
      <c r="D799" s="11"/>
      <c r="E799" s="11"/>
      <c r="F799" s="52">
        <f t="shared" si="226"/>
        <v>0</v>
      </c>
      <c r="G799" s="53"/>
      <c r="H799" s="11">
        <v>36000000</v>
      </c>
      <c r="I799" s="68">
        <f t="shared" si="224"/>
        <v>36000000</v>
      </c>
      <c r="J799" s="54"/>
      <c r="K799" s="53"/>
      <c r="L799" s="68">
        <f t="shared" si="227"/>
        <v>0</v>
      </c>
      <c r="M799" s="54">
        <f t="shared" si="225"/>
        <v>36000000</v>
      </c>
    </row>
    <row r="800" spans="1:13" s="2" customFormat="1" ht="27" x14ac:dyDescent="0.25">
      <c r="A800" s="27" t="s">
        <v>1995</v>
      </c>
      <c r="B800" s="27" t="s">
        <v>2059</v>
      </c>
      <c r="C800" s="28" t="s">
        <v>863</v>
      </c>
      <c r="D800" s="11"/>
      <c r="E800" s="11"/>
      <c r="F800" s="52">
        <f t="shared" si="226"/>
        <v>0</v>
      </c>
      <c r="G800" s="53"/>
      <c r="H800" s="11"/>
      <c r="I800" s="68">
        <f t="shared" si="224"/>
        <v>0</v>
      </c>
      <c r="J800" s="54"/>
      <c r="K800" s="53"/>
      <c r="L800" s="68">
        <f t="shared" si="227"/>
        <v>0</v>
      </c>
      <c r="M800" s="54">
        <f t="shared" si="225"/>
        <v>0</v>
      </c>
    </row>
    <row r="801" spans="1:13" s="2" customFormat="1" ht="13.5" x14ac:dyDescent="0.25">
      <c r="A801" s="27" t="s">
        <v>1995</v>
      </c>
      <c r="B801" s="27" t="s">
        <v>2060</v>
      </c>
      <c r="C801" s="28" t="s">
        <v>914</v>
      </c>
      <c r="D801" s="11"/>
      <c r="E801" s="11"/>
      <c r="F801" s="52">
        <f t="shared" si="226"/>
        <v>0</v>
      </c>
      <c r="G801" s="53"/>
      <c r="H801" s="11"/>
      <c r="I801" s="68">
        <f t="shared" si="224"/>
        <v>0</v>
      </c>
      <c r="J801" s="54"/>
      <c r="K801" s="53"/>
      <c r="L801" s="68">
        <f t="shared" si="227"/>
        <v>0</v>
      </c>
      <c r="M801" s="54">
        <f t="shared" si="225"/>
        <v>0</v>
      </c>
    </row>
    <row r="802" spans="1:13" ht="27" x14ac:dyDescent="0.25">
      <c r="A802" s="16" t="s">
        <v>1448</v>
      </c>
      <c r="B802" s="16" t="s">
        <v>1449</v>
      </c>
      <c r="C802" s="26" t="s">
        <v>1450</v>
      </c>
      <c r="D802" s="7">
        <f>D803+D832+D847</f>
        <v>39984000</v>
      </c>
      <c r="E802" s="7">
        <f>E803+E832+E847</f>
        <v>0</v>
      </c>
      <c r="F802" s="8">
        <f>+D802+E802</f>
        <v>39984000</v>
      </c>
      <c r="G802" s="10">
        <f>G803+G832+G847</f>
        <v>0</v>
      </c>
      <c r="H802" s="7">
        <f>H803+H832+H847</f>
        <v>100000000</v>
      </c>
      <c r="I802" s="65">
        <f>I803+I832+I847</f>
        <v>139984000</v>
      </c>
      <c r="J802" s="43">
        <f>J803+J832+J847</f>
        <v>0</v>
      </c>
      <c r="K802" s="10">
        <f>K803+K832+K847</f>
        <v>0</v>
      </c>
      <c r="L802" s="65">
        <f t="shared" si="227"/>
        <v>0</v>
      </c>
      <c r="M802" s="43">
        <f>+I802+L802</f>
        <v>139984000</v>
      </c>
    </row>
    <row r="803" spans="1:13" ht="27" x14ac:dyDescent="0.25">
      <c r="A803" s="16" t="s">
        <v>1451</v>
      </c>
      <c r="B803" s="16" t="s">
        <v>1452</v>
      </c>
      <c r="C803" s="26" t="s">
        <v>1453</v>
      </c>
      <c r="D803" s="7">
        <f>D804+D818</f>
        <v>39984000</v>
      </c>
      <c r="E803" s="7">
        <f>E804+E818</f>
        <v>0</v>
      </c>
      <c r="F803" s="8">
        <f>+D803+E803</f>
        <v>39984000</v>
      </c>
      <c r="G803" s="10">
        <f>G804+G818</f>
        <v>0</v>
      </c>
      <c r="H803" s="7">
        <f>H804+H818</f>
        <v>13000000</v>
      </c>
      <c r="I803" s="65">
        <f>SUM(F803:H803)</f>
        <v>52984000</v>
      </c>
      <c r="J803" s="43">
        <f>J804+J818</f>
        <v>0</v>
      </c>
      <c r="K803" s="10">
        <f>K804+K818</f>
        <v>0</v>
      </c>
      <c r="L803" s="65">
        <f t="shared" si="227"/>
        <v>0</v>
      </c>
      <c r="M803" s="43">
        <f>+I803+L803</f>
        <v>52984000</v>
      </c>
    </row>
    <row r="804" spans="1:13" s="2" customFormat="1" ht="27" x14ac:dyDescent="0.25">
      <c r="A804" s="16" t="s">
        <v>3401</v>
      </c>
      <c r="B804" s="16" t="s">
        <v>3400</v>
      </c>
      <c r="C804" s="17" t="s">
        <v>3429</v>
      </c>
      <c r="D804" s="7">
        <f t="shared" ref="D804:K805" si="228">+D805</f>
        <v>39984000</v>
      </c>
      <c r="E804" s="7">
        <f t="shared" si="228"/>
        <v>0</v>
      </c>
      <c r="F804" s="8">
        <f t="shared" si="228"/>
        <v>39984000</v>
      </c>
      <c r="G804" s="10">
        <f t="shared" si="228"/>
        <v>0</v>
      </c>
      <c r="H804" s="7">
        <f t="shared" si="228"/>
        <v>6000000</v>
      </c>
      <c r="I804" s="65">
        <f t="shared" si="228"/>
        <v>45984000</v>
      </c>
      <c r="J804" s="43">
        <f t="shared" si="228"/>
        <v>0</v>
      </c>
      <c r="K804" s="10">
        <f t="shared" si="228"/>
        <v>0</v>
      </c>
      <c r="L804" s="65">
        <f t="shared" si="212"/>
        <v>0</v>
      </c>
      <c r="M804" s="42">
        <f>L804+I804</f>
        <v>45984000</v>
      </c>
    </row>
    <row r="805" spans="1:13" s="2" customFormat="1" ht="13.5" x14ac:dyDescent="0.25">
      <c r="A805" s="16" t="s">
        <v>3401</v>
      </c>
      <c r="B805" s="16" t="s">
        <v>3479</v>
      </c>
      <c r="C805" s="17" t="s">
        <v>170</v>
      </c>
      <c r="D805" s="7">
        <f t="shared" si="228"/>
        <v>39984000</v>
      </c>
      <c r="E805" s="7">
        <f t="shared" si="228"/>
        <v>0</v>
      </c>
      <c r="F805" s="8">
        <f t="shared" si="228"/>
        <v>39984000</v>
      </c>
      <c r="G805" s="10">
        <f t="shared" si="228"/>
        <v>0</v>
      </c>
      <c r="H805" s="7">
        <f t="shared" si="228"/>
        <v>6000000</v>
      </c>
      <c r="I805" s="65">
        <f t="shared" si="228"/>
        <v>45984000</v>
      </c>
      <c r="J805" s="43">
        <f t="shared" si="228"/>
        <v>0</v>
      </c>
      <c r="K805" s="10">
        <f t="shared" si="228"/>
        <v>0</v>
      </c>
      <c r="L805" s="65">
        <f t="shared" ref="L805:L810" si="229">SUM(J805:K805)</f>
        <v>0</v>
      </c>
      <c r="M805" s="42">
        <f>L805+I805</f>
        <v>45984000</v>
      </c>
    </row>
    <row r="806" spans="1:13" s="2" customFormat="1" ht="13.5" x14ac:dyDescent="0.25">
      <c r="A806" s="16" t="s">
        <v>3401</v>
      </c>
      <c r="B806" s="16" t="s">
        <v>3480</v>
      </c>
      <c r="C806" s="17" t="s">
        <v>330</v>
      </c>
      <c r="D806" s="7">
        <f>SUM(D807:D817)</f>
        <v>39984000</v>
      </c>
      <c r="E806" s="7">
        <f>SUM(E807:E817)</f>
        <v>0</v>
      </c>
      <c r="F806" s="8">
        <f>+D806+E806</f>
        <v>39984000</v>
      </c>
      <c r="G806" s="10">
        <f>SUM(G807:G817)</f>
        <v>0</v>
      </c>
      <c r="H806" s="7">
        <f>SUM(H807:H817)</f>
        <v>6000000</v>
      </c>
      <c r="I806" s="65">
        <f>+SUM(F806:H806)</f>
        <v>45984000</v>
      </c>
      <c r="J806" s="43">
        <f>SUM(J807:J817)</f>
        <v>0</v>
      </c>
      <c r="K806" s="10">
        <f>SUM(K807:K817)</f>
        <v>0</v>
      </c>
      <c r="L806" s="65">
        <f t="shared" si="229"/>
        <v>0</v>
      </c>
      <c r="M806" s="42">
        <f>SUM(M807:M817)</f>
        <v>45984000</v>
      </c>
    </row>
    <row r="807" spans="1:13" s="2" customFormat="1" ht="27" x14ac:dyDescent="0.25">
      <c r="A807" s="27" t="s">
        <v>3401</v>
      </c>
      <c r="B807" s="27" t="s">
        <v>3481</v>
      </c>
      <c r="C807" s="28" t="s">
        <v>333</v>
      </c>
      <c r="D807" s="11"/>
      <c r="E807" s="11"/>
      <c r="F807" s="52">
        <f>SUM(D807:E807)</f>
        <v>0</v>
      </c>
      <c r="G807" s="53"/>
      <c r="H807" s="11"/>
      <c r="I807" s="68">
        <f t="shared" ref="I807:I817" si="230">SUM(F807:H807)</f>
        <v>0</v>
      </c>
      <c r="J807" s="54"/>
      <c r="K807" s="53"/>
      <c r="L807" s="68">
        <f t="shared" si="229"/>
        <v>0</v>
      </c>
      <c r="M807" s="54">
        <f t="shared" ref="M807:M817" si="231">+L807+I807</f>
        <v>0</v>
      </c>
    </row>
    <row r="808" spans="1:13" s="2" customFormat="1" ht="13.5" x14ac:dyDescent="0.25">
      <c r="A808" s="27" t="s">
        <v>3401</v>
      </c>
      <c r="B808" s="27" t="s">
        <v>3482</v>
      </c>
      <c r="C808" s="28" t="s">
        <v>369</v>
      </c>
      <c r="D808" s="11"/>
      <c r="E808" s="11"/>
      <c r="F808" s="52">
        <f t="shared" ref="F808:F817" si="232">SUM(D808:E808)</f>
        <v>0</v>
      </c>
      <c r="G808" s="53"/>
      <c r="H808" s="11"/>
      <c r="I808" s="68">
        <f t="shared" si="230"/>
        <v>0</v>
      </c>
      <c r="J808" s="54"/>
      <c r="K808" s="53"/>
      <c r="L808" s="68">
        <f t="shared" si="229"/>
        <v>0</v>
      </c>
      <c r="M808" s="54">
        <f t="shared" si="231"/>
        <v>0</v>
      </c>
    </row>
    <row r="809" spans="1:13" s="2" customFormat="1" ht="40.5" x14ac:dyDescent="0.25">
      <c r="A809" s="27" t="s">
        <v>3401</v>
      </c>
      <c r="B809" s="27" t="s">
        <v>3483</v>
      </c>
      <c r="C809" s="28" t="s">
        <v>384</v>
      </c>
      <c r="D809" s="11"/>
      <c r="E809" s="11"/>
      <c r="F809" s="52">
        <f t="shared" si="232"/>
        <v>0</v>
      </c>
      <c r="G809" s="53"/>
      <c r="H809" s="11"/>
      <c r="I809" s="68">
        <f t="shared" si="230"/>
        <v>0</v>
      </c>
      <c r="J809" s="54"/>
      <c r="K809" s="53"/>
      <c r="L809" s="68">
        <f t="shared" si="229"/>
        <v>0</v>
      </c>
      <c r="M809" s="54">
        <f t="shared" si="231"/>
        <v>0</v>
      </c>
    </row>
    <row r="810" spans="1:13" s="2" customFormat="1" ht="27" x14ac:dyDescent="0.25">
      <c r="A810" s="27" t="s">
        <v>3401</v>
      </c>
      <c r="B810" s="27" t="s">
        <v>3484</v>
      </c>
      <c r="C810" s="28" t="s">
        <v>459</v>
      </c>
      <c r="D810" s="11"/>
      <c r="E810" s="11"/>
      <c r="F810" s="52">
        <f t="shared" si="232"/>
        <v>0</v>
      </c>
      <c r="G810" s="53"/>
      <c r="H810" s="11"/>
      <c r="I810" s="68">
        <f t="shared" si="230"/>
        <v>0</v>
      </c>
      <c r="J810" s="54"/>
      <c r="K810" s="53"/>
      <c r="L810" s="68">
        <f t="shared" si="229"/>
        <v>0</v>
      </c>
      <c r="M810" s="54">
        <f t="shared" si="231"/>
        <v>0</v>
      </c>
    </row>
    <row r="811" spans="1:13" s="2" customFormat="1" ht="13.5" x14ac:dyDescent="0.25">
      <c r="A811" s="27" t="s">
        <v>3401</v>
      </c>
      <c r="B811" s="27" t="s">
        <v>3485</v>
      </c>
      <c r="C811" s="28" t="s">
        <v>588</v>
      </c>
      <c r="D811" s="11"/>
      <c r="E811" s="11"/>
      <c r="F811" s="52">
        <f t="shared" si="232"/>
        <v>0</v>
      </c>
      <c r="G811" s="53"/>
      <c r="H811" s="11"/>
      <c r="I811" s="68">
        <f t="shared" si="230"/>
        <v>0</v>
      </c>
      <c r="J811" s="54"/>
      <c r="K811" s="53"/>
      <c r="L811" s="68">
        <f t="shared" si="212"/>
        <v>0</v>
      </c>
      <c r="M811" s="54">
        <f t="shared" si="231"/>
        <v>0</v>
      </c>
    </row>
    <row r="812" spans="1:13" s="2" customFormat="1" ht="13.5" x14ac:dyDescent="0.25">
      <c r="A812" s="27" t="s">
        <v>3401</v>
      </c>
      <c r="B812" s="27" t="s">
        <v>3486</v>
      </c>
      <c r="C812" s="28" t="s">
        <v>650</v>
      </c>
      <c r="D812" s="11"/>
      <c r="E812" s="11"/>
      <c r="F812" s="52">
        <f t="shared" si="232"/>
        <v>0</v>
      </c>
      <c r="G812" s="53"/>
      <c r="H812" s="11"/>
      <c r="I812" s="68">
        <f t="shared" si="230"/>
        <v>0</v>
      </c>
      <c r="J812" s="54"/>
      <c r="K812" s="53"/>
      <c r="L812" s="68">
        <f>SUM(J812:K812)</f>
        <v>0</v>
      </c>
      <c r="M812" s="54">
        <f t="shared" si="231"/>
        <v>0</v>
      </c>
    </row>
    <row r="813" spans="1:13" s="2" customFormat="1" ht="54" x14ac:dyDescent="0.25">
      <c r="A813" s="27" t="s">
        <v>3401</v>
      </c>
      <c r="B813" s="27" t="s">
        <v>3487</v>
      </c>
      <c r="C813" s="28" t="s">
        <v>674</v>
      </c>
      <c r="D813" s="11"/>
      <c r="E813" s="11"/>
      <c r="F813" s="52">
        <f t="shared" si="232"/>
        <v>0</v>
      </c>
      <c r="G813" s="53"/>
      <c r="H813" s="11"/>
      <c r="I813" s="68">
        <f t="shared" si="230"/>
        <v>0</v>
      </c>
      <c r="J813" s="54"/>
      <c r="K813" s="53"/>
      <c r="L813" s="68">
        <f>SUM(J813:K813)</f>
        <v>0</v>
      </c>
      <c r="M813" s="54">
        <f t="shared" si="231"/>
        <v>0</v>
      </c>
    </row>
    <row r="814" spans="1:13" s="2" customFormat="1" ht="27" x14ac:dyDescent="0.25">
      <c r="A814" s="27" t="s">
        <v>3401</v>
      </c>
      <c r="B814" s="27" t="s">
        <v>3488</v>
      </c>
      <c r="C814" s="28" t="s">
        <v>722</v>
      </c>
      <c r="D814" s="11"/>
      <c r="E814" s="11"/>
      <c r="F814" s="52">
        <f t="shared" si="232"/>
        <v>0</v>
      </c>
      <c r="G814" s="53"/>
      <c r="H814" s="11"/>
      <c r="I814" s="68">
        <f t="shared" si="230"/>
        <v>0</v>
      </c>
      <c r="J814" s="54"/>
      <c r="K814" s="53"/>
      <c r="L814" s="68">
        <f>SUM(J814:K814)</f>
        <v>0</v>
      </c>
      <c r="M814" s="54">
        <f t="shared" si="231"/>
        <v>0</v>
      </c>
    </row>
    <row r="815" spans="1:13" s="2" customFormat="1" ht="27" x14ac:dyDescent="0.25">
      <c r="A815" s="27" t="s">
        <v>3401</v>
      </c>
      <c r="B815" s="27" t="s">
        <v>3489</v>
      </c>
      <c r="C815" s="28" t="s">
        <v>755</v>
      </c>
      <c r="D815" s="11">
        <v>39984000</v>
      </c>
      <c r="E815" s="11"/>
      <c r="F815" s="52">
        <f t="shared" si="232"/>
        <v>39984000</v>
      </c>
      <c r="G815" s="53"/>
      <c r="H815" s="11">
        <v>6000000</v>
      </c>
      <c r="I815" s="68">
        <f t="shared" si="230"/>
        <v>45984000</v>
      </c>
      <c r="J815" s="54"/>
      <c r="K815" s="53"/>
      <c r="L815" s="68">
        <f>SUM(J815:K815)</f>
        <v>0</v>
      </c>
      <c r="M815" s="54">
        <f t="shared" si="231"/>
        <v>45984000</v>
      </c>
    </row>
    <row r="816" spans="1:13" s="2" customFormat="1" ht="27" x14ac:dyDescent="0.25">
      <c r="A816" s="27" t="s">
        <v>3401</v>
      </c>
      <c r="B816" s="27" t="s">
        <v>3490</v>
      </c>
      <c r="C816" s="28" t="s">
        <v>863</v>
      </c>
      <c r="D816" s="11"/>
      <c r="E816" s="11"/>
      <c r="F816" s="52">
        <f t="shared" si="232"/>
        <v>0</v>
      </c>
      <c r="G816" s="53"/>
      <c r="H816" s="11"/>
      <c r="I816" s="68">
        <f t="shared" si="230"/>
        <v>0</v>
      </c>
      <c r="J816" s="54"/>
      <c r="K816" s="53"/>
      <c r="L816" s="68">
        <f>SUM(J816:K816)</f>
        <v>0</v>
      </c>
      <c r="M816" s="54">
        <f t="shared" si="231"/>
        <v>0</v>
      </c>
    </row>
    <row r="817" spans="1:13" s="2" customFormat="1" ht="13.5" x14ac:dyDescent="0.25">
      <c r="A817" s="27" t="s">
        <v>3401</v>
      </c>
      <c r="B817" s="27" t="s">
        <v>3491</v>
      </c>
      <c r="C817" s="28" t="s">
        <v>914</v>
      </c>
      <c r="D817" s="11"/>
      <c r="E817" s="11"/>
      <c r="F817" s="52">
        <f t="shared" si="232"/>
        <v>0</v>
      </c>
      <c r="G817" s="53"/>
      <c r="H817" s="11"/>
      <c r="I817" s="68">
        <f t="shared" si="230"/>
        <v>0</v>
      </c>
      <c r="J817" s="54"/>
      <c r="K817" s="53"/>
      <c r="L817" s="68">
        <f t="shared" si="212"/>
        <v>0</v>
      </c>
      <c r="M817" s="54">
        <f t="shared" si="231"/>
        <v>0</v>
      </c>
    </row>
    <row r="818" spans="1:13" s="2" customFormat="1" ht="27" x14ac:dyDescent="0.25">
      <c r="A818" s="16" t="s">
        <v>3401</v>
      </c>
      <c r="B818" s="16" t="s">
        <v>3402</v>
      </c>
      <c r="C818" s="17" t="s">
        <v>3430</v>
      </c>
      <c r="D818" s="7">
        <f t="shared" ref="D818:K819" si="233">+D819</f>
        <v>0</v>
      </c>
      <c r="E818" s="7">
        <f t="shared" si="233"/>
        <v>0</v>
      </c>
      <c r="F818" s="8">
        <f t="shared" si="233"/>
        <v>0</v>
      </c>
      <c r="G818" s="10">
        <f t="shared" si="233"/>
        <v>0</v>
      </c>
      <c r="H818" s="7">
        <f t="shared" si="233"/>
        <v>7000000</v>
      </c>
      <c r="I818" s="65">
        <f t="shared" si="233"/>
        <v>7000000</v>
      </c>
      <c r="J818" s="43">
        <f t="shared" si="233"/>
        <v>0</v>
      </c>
      <c r="K818" s="10">
        <f t="shared" si="233"/>
        <v>0</v>
      </c>
      <c r="L818" s="65">
        <f t="shared" ref="L818:L881" si="234">SUM(J818:K818)</f>
        <v>0</v>
      </c>
      <c r="M818" s="42">
        <f t="shared" ref="M818:M819" si="235">L818+I818</f>
        <v>7000000</v>
      </c>
    </row>
    <row r="819" spans="1:13" s="2" customFormat="1" ht="13.5" x14ac:dyDescent="0.25">
      <c r="A819" s="16" t="s">
        <v>3401</v>
      </c>
      <c r="B819" s="16" t="s">
        <v>3492</v>
      </c>
      <c r="C819" s="17" t="s">
        <v>170</v>
      </c>
      <c r="D819" s="7">
        <f t="shared" si="233"/>
        <v>0</v>
      </c>
      <c r="E819" s="7">
        <f t="shared" si="233"/>
        <v>0</v>
      </c>
      <c r="F819" s="8">
        <f t="shared" si="233"/>
        <v>0</v>
      </c>
      <c r="G819" s="10">
        <f t="shared" si="233"/>
        <v>0</v>
      </c>
      <c r="H819" s="7">
        <f t="shared" si="233"/>
        <v>7000000</v>
      </c>
      <c r="I819" s="65">
        <f t="shared" si="233"/>
        <v>7000000</v>
      </c>
      <c r="J819" s="43">
        <f t="shared" si="233"/>
        <v>0</v>
      </c>
      <c r="K819" s="10">
        <f t="shared" si="233"/>
        <v>0</v>
      </c>
      <c r="L819" s="65">
        <f t="shared" si="234"/>
        <v>0</v>
      </c>
      <c r="M819" s="42">
        <f t="shared" si="235"/>
        <v>7000000</v>
      </c>
    </row>
    <row r="820" spans="1:13" s="2" customFormat="1" ht="13.5" x14ac:dyDescent="0.25">
      <c r="A820" s="16" t="s">
        <v>3401</v>
      </c>
      <c r="B820" s="16" t="s">
        <v>3493</v>
      </c>
      <c r="C820" s="17" t="s">
        <v>330</v>
      </c>
      <c r="D820" s="7">
        <f>SUM(D821:D831)</f>
        <v>0</v>
      </c>
      <c r="E820" s="7">
        <f>SUM(E821:E831)</f>
        <v>0</v>
      </c>
      <c r="F820" s="8">
        <f>+D820+E820</f>
        <v>0</v>
      </c>
      <c r="G820" s="10">
        <f>SUM(G821:G831)</f>
        <v>0</v>
      </c>
      <c r="H820" s="7">
        <f>SUM(H821:H831)</f>
        <v>7000000</v>
      </c>
      <c r="I820" s="65">
        <f>+SUM(F820:H820)</f>
        <v>7000000</v>
      </c>
      <c r="J820" s="43">
        <f>SUM(J821:J831)</f>
        <v>0</v>
      </c>
      <c r="K820" s="10">
        <f>SUM(K821:K831)</f>
        <v>0</v>
      </c>
      <c r="L820" s="65">
        <f t="shared" si="234"/>
        <v>0</v>
      </c>
      <c r="M820" s="42">
        <f>SUM(M821:M831)</f>
        <v>7000000</v>
      </c>
    </row>
    <row r="821" spans="1:13" s="2" customFormat="1" ht="27" x14ac:dyDescent="0.25">
      <c r="A821" s="27" t="s">
        <v>3401</v>
      </c>
      <c r="B821" s="27" t="s">
        <v>3494</v>
      </c>
      <c r="C821" s="28" t="s">
        <v>333</v>
      </c>
      <c r="D821" s="11"/>
      <c r="E821" s="11"/>
      <c r="F821" s="52">
        <f>SUM(D821:E821)</f>
        <v>0</v>
      </c>
      <c r="G821" s="53"/>
      <c r="H821" s="11"/>
      <c r="I821" s="68">
        <f>SUM(F821:H821)</f>
        <v>0</v>
      </c>
      <c r="J821" s="54"/>
      <c r="K821" s="53"/>
      <c r="L821" s="68">
        <f t="shared" si="234"/>
        <v>0</v>
      </c>
      <c r="M821" s="54">
        <f t="shared" ref="M821:M831" si="236">+L821+I821</f>
        <v>0</v>
      </c>
    </row>
    <row r="822" spans="1:13" s="2" customFormat="1" ht="13.5" x14ac:dyDescent="0.25">
      <c r="A822" s="27" t="s">
        <v>3401</v>
      </c>
      <c r="B822" s="27" t="s">
        <v>3495</v>
      </c>
      <c r="C822" s="28" t="s">
        <v>369</v>
      </c>
      <c r="D822" s="11"/>
      <c r="E822" s="11"/>
      <c r="F822" s="52">
        <f t="shared" ref="F822:F831" si="237">SUM(D822:E822)</f>
        <v>0</v>
      </c>
      <c r="G822" s="53"/>
      <c r="H822" s="11"/>
      <c r="I822" s="68">
        <f t="shared" ref="I822:I831" si="238">SUM(F822:H822)</f>
        <v>0</v>
      </c>
      <c r="J822" s="54"/>
      <c r="K822" s="53"/>
      <c r="L822" s="68">
        <f t="shared" si="234"/>
        <v>0</v>
      </c>
      <c r="M822" s="54">
        <f t="shared" si="236"/>
        <v>0</v>
      </c>
    </row>
    <row r="823" spans="1:13" s="2" customFormat="1" ht="40.5" x14ac:dyDescent="0.25">
      <c r="A823" s="27" t="s">
        <v>3401</v>
      </c>
      <c r="B823" s="27" t="s">
        <v>3496</v>
      </c>
      <c r="C823" s="28" t="s">
        <v>384</v>
      </c>
      <c r="D823" s="11"/>
      <c r="E823" s="11"/>
      <c r="F823" s="52">
        <f t="shared" si="237"/>
        <v>0</v>
      </c>
      <c r="G823" s="53"/>
      <c r="H823" s="11"/>
      <c r="I823" s="68">
        <f t="shared" si="238"/>
        <v>0</v>
      </c>
      <c r="J823" s="54"/>
      <c r="K823" s="53"/>
      <c r="L823" s="68">
        <f t="shared" si="234"/>
        <v>0</v>
      </c>
      <c r="M823" s="54">
        <f t="shared" si="236"/>
        <v>0</v>
      </c>
    </row>
    <row r="824" spans="1:13" s="2" customFormat="1" ht="27" x14ac:dyDescent="0.25">
      <c r="A824" s="27" t="s">
        <v>3401</v>
      </c>
      <c r="B824" s="27" t="s">
        <v>3497</v>
      </c>
      <c r="C824" s="28" t="s">
        <v>459</v>
      </c>
      <c r="D824" s="11"/>
      <c r="E824" s="11"/>
      <c r="F824" s="52">
        <f t="shared" si="237"/>
        <v>0</v>
      </c>
      <c r="G824" s="53"/>
      <c r="H824" s="11"/>
      <c r="I824" s="68">
        <f t="shared" si="238"/>
        <v>0</v>
      </c>
      <c r="J824" s="54"/>
      <c r="K824" s="53"/>
      <c r="L824" s="68">
        <f t="shared" si="234"/>
        <v>0</v>
      </c>
      <c r="M824" s="54">
        <f t="shared" si="236"/>
        <v>0</v>
      </c>
    </row>
    <row r="825" spans="1:13" s="2" customFormat="1" ht="13.5" x14ac:dyDescent="0.25">
      <c r="A825" s="27" t="s">
        <v>3401</v>
      </c>
      <c r="B825" s="27" t="s">
        <v>3498</v>
      </c>
      <c r="C825" s="28" t="s">
        <v>588</v>
      </c>
      <c r="D825" s="11"/>
      <c r="E825" s="11"/>
      <c r="F825" s="52">
        <f t="shared" si="237"/>
        <v>0</v>
      </c>
      <c r="G825" s="53"/>
      <c r="H825" s="11"/>
      <c r="I825" s="68">
        <f t="shared" si="238"/>
        <v>0</v>
      </c>
      <c r="J825" s="54"/>
      <c r="K825" s="53"/>
      <c r="L825" s="68">
        <f t="shared" si="234"/>
        <v>0</v>
      </c>
      <c r="M825" s="54">
        <f t="shared" si="236"/>
        <v>0</v>
      </c>
    </row>
    <row r="826" spans="1:13" s="2" customFormat="1" ht="13.5" x14ac:dyDescent="0.25">
      <c r="A826" s="27" t="s">
        <v>3401</v>
      </c>
      <c r="B826" s="27" t="s">
        <v>3499</v>
      </c>
      <c r="C826" s="28" t="s">
        <v>650</v>
      </c>
      <c r="D826" s="11"/>
      <c r="E826" s="11"/>
      <c r="F826" s="52">
        <f t="shared" si="237"/>
        <v>0</v>
      </c>
      <c r="G826" s="53"/>
      <c r="H826" s="11"/>
      <c r="I826" s="68">
        <f t="shared" si="238"/>
        <v>0</v>
      </c>
      <c r="J826" s="54"/>
      <c r="K826" s="53"/>
      <c r="L826" s="68">
        <f t="shared" si="234"/>
        <v>0</v>
      </c>
      <c r="M826" s="54">
        <f t="shared" si="236"/>
        <v>0</v>
      </c>
    </row>
    <row r="827" spans="1:13" s="2" customFormat="1" ht="54" x14ac:dyDescent="0.25">
      <c r="A827" s="27" t="s">
        <v>3401</v>
      </c>
      <c r="B827" s="27" t="s">
        <v>3500</v>
      </c>
      <c r="C827" s="28" t="s">
        <v>674</v>
      </c>
      <c r="D827" s="11"/>
      <c r="E827" s="11"/>
      <c r="F827" s="52">
        <f t="shared" si="237"/>
        <v>0</v>
      </c>
      <c r="G827" s="53"/>
      <c r="H827" s="11"/>
      <c r="I827" s="68">
        <f t="shared" si="238"/>
        <v>0</v>
      </c>
      <c r="J827" s="54"/>
      <c r="K827" s="53"/>
      <c r="L827" s="68">
        <f t="shared" si="234"/>
        <v>0</v>
      </c>
      <c r="M827" s="54">
        <f t="shared" si="236"/>
        <v>0</v>
      </c>
    </row>
    <row r="828" spans="1:13" s="2" customFormat="1" ht="27" x14ac:dyDescent="0.25">
      <c r="A828" s="27" t="s">
        <v>3401</v>
      </c>
      <c r="B828" s="27" t="s">
        <v>3501</v>
      </c>
      <c r="C828" s="28" t="s">
        <v>722</v>
      </c>
      <c r="D828" s="11"/>
      <c r="E828" s="11"/>
      <c r="F828" s="52">
        <f t="shared" si="237"/>
        <v>0</v>
      </c>
      <c r="G828" s="53"/>
      <c r="H828" s="11"/>
      <c r="I828" s="68">
        <f t="shared" si="238"/>
        <v>0</v>
      </c>
      <c r="J828" s="54"/>
      <c r="K828" s="53"/>
      <c r="L828" s="68">
        <f t="shared" si="234"/>
        <v>0</v>
      </c>
      <c r="M828" s="54">
        <f t="shared" si="236"/>
        <v>0</v>
      </c>
    </row>
    <row r="829" spans="1:13" s="2" customFormat="1" ht="27" x14ac:dyDescent="0.25">
      <c r="A829" s="27" t="s">
        <v>3401</v>
      </c>
      <c r="B829" s="27" t="s">
        <v>3502</v>
      </c>
      <c r="C829" s="28" t="s">
        <v>755</v>
      </c>
      <c r="D829" s="11"/>
      <c r="E829" s="11"/>
      <c r="F829" s="52">
        <f t="shared" si="237"/>
        <v>0</v>
      </c>
      <c r="G829" s="53"/>
      <c r="H829" s="11">
        <v>7000000</v>
      </c>
      <c r="I829" s="68">
        <f t="shared" si="238"/>
        <v>7000000</v>
      </c>
      <c r="J829" s="54"/>
      <c r="K829" s="53"/>
      <c r="L829" s="68">
        <f t="shared" si="234"/>
        <v>0</v>
      </c>
      <c r="M829" s="54">
        <f t="shared" si="236"/>
        <v>7000000</v>
      </c>
    </row>
    <row r="830" spans="1:13" s="2" customFormat="1" ht="27" x14ac:dyDescent="0.25">
      <c r="A830" s="27" t="s">
        <v>3427</v>
      </c>
      <c r="B830" s="27" t="s">
        <v>3503</v>
      </c>
      <c r="C830" s="28" t="s">
        <v>863</v>
      </c>
      <c r="D830" s="11"/>
      <c r="E830" s="11"/>
      <c r="F830" s="52">
        <f t="shared" si="237"/>
        <v>0</v>
      </c>
      <c r="G830" s="53"/>
      <c r="H830" s="11"/>
      <c r="I830" s="68">
        <f t="shared" si="238"/>
        <v>0</v>
      </c>
      <c r="J830" s="54"/>
      <c r="K830" s="53"/>
      <c r="L830" s="68">
        <f t="shared" si="234"/>
        <v>0</v>
      </c>
      <c r="M830" s="54">
        <f t="shared" si="236"/>
        <v>0</v>
      </c>
    </row>
    <row r="831" spans="1:13" s="2" customFormat="1" ht="13.5" x14ac:dyDescent="0.25">
      <c r="A831" s="27" t="s">
        <v>3428</v>
      </c>
      <c r="B831" s="27" t="s">
        <v>3504</v>
      </c>
      <c r="C831" s="28" t="s">
        <v>914</v>
      </c>
      <c r="D831" s="11"/>
      <c r="E831" s="11"/>
      <c r="F831" s="52">
        <f t="shared" si="237"/>
        <v>0</v>
      </c>
      <c r="G831" s="53"/>
      <c r="H831" s="11"/>
      <c r="I831" s="68">
        <f t="shared" si="238"/>
        <v>0</v>
      </c>
      <c r="J831" s="54"/>
      <c r="K831" s="53"/>
      <c r="L831" s="68">
        <f t="shared" si="234"/>
        <v>0</v>
      </c>
      <c r="M831" s="54">
        <f t="shared" si="236"/>
        <v>0</v>
      </c>
    </row>
    <row r="832" spans="1:13" ht="27" x14ac:dyDescent="0.25">
      <c r="A832" s="16" t="s">
        <v>1454</v>
      </c>
      <c r="B832" s="16" t="s">
        <v>1455</v>
      </c>
      <c r="C832" s="26" t="s">
        <v>1456</v>
      </c>
      <c r="D832" s="7">
        <f>D833</f>
        <v>0</v>
      </c>
      <c r="E832" s="7">
        <f>E833</f>
        <v>0</v>
      </c>
      <c r="F832" s="8">
        <f>+D832+E832</f>
        <v>0</v>
      </c>
      <c r="G832" s="10">
        <f>G833</f>
        <v>0</v>
      </c>
      <c r="H832" s="7">
        <f>H833</f>
        <v>37077000</v>
      </c>
      <c r="I832" s="65">
        <f>+SUM(F832:H832)</f>
        <v>37077000</v>
      </c>
      <c r="J832" s="43">
        <f>J833</f>
        <v>0</v>
      </c>
      <c r="K832" s="10">
        <f>K833</f>
        <v>0</v>
      </c>
      <c r="L832" s="65">
        <f t="shared" si="234"/>
        <v>0</v>
      </c>
      <c r="M832" s="43">
        <f>+I832+L832</f>
        <v>37077000</v>
      </c>
    </row>
    <row r="833" spans="1:13" ht="27" x14ac:dyDescent="0.25">
      <c r="A833" s="16" t="s">
        <v>7303</v>
      </c>
      <c r="B833" s="16" t="s">
        <v>3432</v>
      </c>
      <c r="C833" s="26" t="s">
        <v>3433</v>
      </c>
      <c r="D833" s="7">
        <f>+D834</f>
        <v>0</v>
      </c>
      <c r="E833" s="7">
        <f>+E834</f>
        <v>0</v>
      </c>
      <c r="F833" s="8">
        <f t="shared" ref="F833:I834" si="239">+F834</f>
        <v>0</v>
      </c>
      <c r="G833" s="10">
        <f>+G834</f>
        <v>0</v>
      </c>
      <c r="H833" s="7">
        <f>+H834</f>
        <v>37077000</v>
      </c>
      <c r="I833" s="65">
        <f t="shared" si="239"/>
        <v>37077000</v>
      </c>
      <c r="J833" s="43">
        <f>+J834</f>
        <v>0</v>
      </c>
      <c r="K833" s="10">
        <f>+K834</f>
        <v>0</v>
      </c>
      <c r="L833" s="65">
        <f t="shared" si="234"/>
        <v>0</v>
      </c>
      <c r="M833" s="42">
        <f t="shared" ref="M833:M834" si="240">L833+I833</f>
        <v>37077000</v>
      </c>
    </row>
    <row r="834" spans="1:13" s="2" customFormat="1" ht="26.25" customHeight="1" x14ac:dyDescent="0.25">
      <c r="A834" s="16" t="s">
        <v>7303</v>
      </c>
      <c r="B834" s="16" t="s">
        <v>3505</v>
      </c>
      <c r="C834" s="17" t="s">
        <v>170</v>
      </c>
      <c r="D834" s="7">
        <f>+D835</f>
        <v>0</v>
      </c>
      <c r="E834" s="7">
        <f>+E835</f>
        <v>0</v>
      </c>
      <c r="F834" s="8">
        <f t="shared" si="239"/>
        <v>0</v>
      </c>
      <c r="G834" s="10">
        <f>+G835</f>
        <v>0</v>
      </c>
      <c r="H834" s="7">
        <f>+H835</f>
        <v>37077000</v>
      </c>
      <c r="I834" s="65">
        <f t="shared" si="239"/>
        <v>37077000</v>
      </c>
      <c r="J834" s="43">
        <f>+J835</f>
        <v>0</v>
      </c>
      <c r="K834" s="10">
        <f>+K835</f>
        <v>0</v>
      </c>
      <c r="L834" s="65">
        <f t="shared" si="234"/>
        <v>0</v>
      </c>
      <c r="M834" s="42">
        <f t="shared" si="240"/>
        <v>37077000</v>
      </c>
    </row>
    <row r="835" spans="1:13" s="2" customFormat="1" ht="13.5" x14ac:dyDescent="0.25">
      <c r="A835" s="16" t="s">
        <v>7303</v>
      </c>
      <c r="B835" s="16" t="s">
        <v>3506</v>
      </c>
      <c r="C835" s="17" t="s">
        <v>330</v>
      </c>
      <c r="D835" s="7">
        <f>SUM(D836:D846)</f>
        <v>0</v>
      </c>
      <c r="E835" s="7">
        <f>SUM(E836:E846)</f>
        <v>0</v>
      </c>
      <c r="F835" s="8">
        <f>+D835+E835</f>
        <v>0</v>
      </c>
      <c r="G835" s="10">
        <f>SUM(G836:G846)</f>
        <v>0</v>
      </c>
      <c r="H835" s="7">
        <f>SUM(H836:H846)</f>
        <v>37077000</v>
      </c>
      <c r="I835" s="65">
        <f>+SUM(F835:H835)</f>
        <v>37077000</v>
      </c>
      <c r="J835" s="43">
        <f>SUM(J836:J846)</f>
        <v>0</v>
      </c>
      <c r="K835" s="10">
        <f>SUM(K836:K846)</f>
        <v>0</v>
      </c>
      <c r="L835" s="65">
        <f t="shared" si="234"/>
        <v>0</v>
      </c>
      <c r="M835" s="42">
        <f>SUM(M836:M846)</f>
        <v>37077000</v>
      </c>
    </row>
    <row r="836" spans="1:13" s="2" customFormat="1" ht="27" x14ac:dyDescent="0.25">
      <c r="A836" s="27" t="s">
        <v>7303</v>
      </c>
      <c r="B836" s="27" t="s">
        <v>3507</v>
      </c>
      <c r="C836" s="28" t="s">
        <v>333</v>
      </c>
      <c r="D836" s="11"/>
      <c r="E836" s="11"/>
      <c r="F836" s="52">
        <f>SUM(D836:E836)</f>
        <v>0</v>
      </c>
      <c r="G836" s="53"/>
      <c r="H836" s="11"/>
      <c r="I836" s="68">
        <f t="shared" ref="I836:I846" si="241">SUM(F836:H836)</f>
        <v>0</v>
      </c>
      <c r="J836" s="54"/>
      <c r="K836" s="53"/>
      <c r="L836" s="68">
        <f t="shared" si="234"/>
        <v>0</v>
      </c>
      <c r="M836" s="54">
        <f t="shared" ref="M836:M846" si="242">+L836+I836</f>
        <v>0</v>
      </c>
    </row>
    <row r="837" spans="1:13" s="2" customFormat="1" ht="13.5" x14ac:dyDescent="0.25">
      <c r="A837" s="27" t="s">
        <v>7303</v>
      </c>
      <c r="B837" s="27" t="s">
        <v>3508</v>
      </c>
      <c r="C837" s="28" t="s">
        <v>369</v>
      </c>
      <c r="D837" s="11"/>
      <c r="E837" s="11"/>
      <c r="F837" s="52">
        <f t="shared" ref="F837:F846" si="243">SUM(D837:E837)</f>
        <v>0</v>
      </c>
      <c r="G837" s="53"/>
      <c r="H837" s="11"/>
      <c r="I837" s="68">
        <f t="shared" si="241"/>
        <v>0</v>
      </c>
      <c r="J837" s="54"/>
      <c r="K837" s="53"/>
      <c r="L837" s="68">
        <f t="shared" si="234"/>
        <v>0</v>
      </c>
      <c r="M837" s="54">
        <f t="shared" si="242"/>
        <v>0</v>
      </c>
    </row>
    <row r="838" spans="1:13" s="2" customFormat="1" ht="40.5" x14ac:dyDescent="0.25">
      <c r="A838" s="27" t="s">
        <v>7303</v>
      </c>
      <c r="B838" s="27" t="s">
        <v>3509</v>
      </c>
      <c r="C838" s="28" t="s">
        <v>384</v>
      </c>
      <c r="D838" s="11"/>
      <c r="E838" s="11"/>
      <c r="F838" s="52">
        <f t="shared" si="243"/>
        <v>0</v>
      </c>
      <c r="G838" s="53"/>
      <c r="H838" s="11"/>
      <c r="I838" s="68">
        <f t="shared" si="241"/>
        <v>0</v>
      </c>
      <c r="J838" s="54"/>
      <c r="K838" s="53"/>
      <c r="L838" s="68">
        <f t="shared" si="234"/>
        <v>0</v>
      </c>
      <c r="M838" s="54">
        <f t="shared" si="242"/>
        <v>0</v>
      </c>
    </row>
    <row r="839" spans="1:13" s="2" customFormat="1" ht="27" x14ac:dyDescent="0.25">
      <c r="A839" s="27" t="s">
        <v>7303</v>
      </c>
      <c r="B839" s="27" t="s">
        <v>3510</v>
      </c>
      <c r="C839" s="28" t="s">
        <v>459</v>
      </c>
      <c r="D839" s="11"/>
      <c r="E839" s="11"/>
      <c r="F839" s="52">
        <f t="shared" si="243"/>
        <v>0</v>
      </c>
      <c r="G839" s="53"/>
      <c r="H839" s="11"/>
      <c r="I839" s="68">
        <f t="shared" si="241"/>
        <v>0</v>
      </c>
      <c r="J839" s="54"/>
      <c r="K839" s="53"/>
      <c r="L839" s="68">
        <f t="shared" si="234"/>
        <v>0</v>
      </c>
      <c r="M839" s="54">
        <f t="shared" si="242"/>
        <v>0</v>
      </c>
    </row>
    <row r="840" spans="1:13" s="2" customFormat="1" ht="13.5" x14ac:dyDescent="0.25">
      <c r="A840" s="27" t="s">
        <v>7303</v>
      </c>
      <c r="B840" s="27" t="s">
        <v>3511</v>
      </c>
      <c r="C840" s="28" t="s">
        <v>588</v>
      </c>
      <c r="D840" s="11"/>
      <c r="E840" s="11"/>
      <c r="F840" s="52">
        <f t="shared" si="243"/>
        <v>0</v>
      </c>
      <c r="G840" s="53"/>
      <c r="H840" s="11"/>
      <c r="I840" s="68">
        <f t="shared" si="241"/>
        <v>0</v>
      </c>
      <c r="J840" s="54"/>
      <c r="K840" s="53"/>
      <c r="L840" s="68">
        <f t="shared" si="234"/>
        <v>0</v>
      </c>
      <c r="M840" s="54">
        <f t="shared" si="242"/>
        <v>0</v>
      </c>
    </row>
    <row r="841" spans="1:13" s="2" customFormat="1" ht="13.5" x14ac:dyDescent="0.25">
      <c r="A841" s="27" t="s">
        <v>7303</v>
      </c>
      <c r="B841" s="27" t="s">
        <v>3512</v>
      </c>
      <c r="C841" s="28" t="s">
        <v>650</v>
      </c>
      <c r="D841" s="11"/>
      <c r="E841" s="11"/>
      <c r="F841" s="52">
        <f t="shared" si="243"/>
        <v>0</v>
      </c>
      <c r="G841" s="53"/>
      <c r="H841" s="11"/>
      <c r="I841" s="68">
        <f t="shared" si="241"/>
        <v>0</v>
      </c>
      <c r="J841" s="54"/>
      <c r="K841" s="53"/>
      <c r="L841" s="68">
        <f t="shared" si="234"/>
        <v>0</v>
      </c>
      <c r="M841" s="54">
        <f t="shared" si="242"/>
        <v>0</v>
      </c>
    </row>
    <row r="842" spans="1:13" s="2" customFormat="1" ht="54" x14ac:dyDescent="0.25">
      <c r="A842" s="27" t="s">
        <v>7303</v>
      </c>
      <c r="B842" s="27" t="s">
        <v>3513</v>
      </c>
      <c r="C842" s="28" t="s">
        <v>674</v>
      </c>
      <c r="D842" s="11"/>
      <c r="E842" s="11"/>
      <c r="F842" s="52">
        <f t="shared" si="243"/>
        <v>0</v>
      </c>
      <c r="G842" s="53"/>
      <c r="H842" s="11"/>
      <c r="I842" s="68">
        <f t="shared" si="241"/>
        <v>0</v>
      </c>
      <c r="J842" s="54"/>
      <c r="K842" s="53"/>
      <c r="L842" s="68">
        <f t="shared" si="234"/>
        <v>0</v>
      </c>
      <c r="M842" s="54">
        <f t="shared" si="242"/>
        <v>0</v>
      </c>
    </row>
    <row r="843" spans="1:13" s="2" customFormat="1" ht="27" x14ac:dyDescent="0.25">
      <c r="A843" s="27" t="s">
        <v>7303</v>
      </c>
      <c r="B843" s="27" t="s">
        <v>3514</v>
      </c>
      <c r="C843" s="28" t="s">
        <v>722</v>
      </c>
      <c r="D843" s="11"/>
      <c r="E843" s="11"/>
      <c r="F843" s="52">
        <f t="shared" si="243"/>
        <v>0</v>
      </c>
      <c r="G843" s="53"/>
      <c r="H843" s="11"/>
      <c r="I843" s="68">
        <f t="shared" si="241"/>
        <v>0</v>
      </c>
      <c r="J843" s="54"/>
      <c r="K843" s="53"/>
      <c r="L843" s="68">
        <f>SUM(J843:K843)</f>
        <v>0</v>
      </c>
      <c r="M843" s="54">
        <f t="shared" si="242"/>
        <v>0</v>
      </c>
    </row>
    <row r="844" spans="1:13" s="2" customFormat="1" ht="27" x14ac:dyDescent="0.25">
      <c r="A844" s="27" t="s">
        <v>7303</v>
      </c>
      <c r="B844" s="27" t="s">
        <v>3515</v>
      </c>
      <c r="C844" s="28" t="s">
        <v>755</v>
      </c>
      <c r="D844" s="11"/>
      <c r="E844" s="11"/>
      <c r="F844" s="52">
        <f t="shared" si="243"/>
        <v>0</v>
      </c>
      <c r="G844" s="53"/>
      <c r="H844" s="11">
        <v>37077000</v>
      </c>
      <c r="I844" s="68">
        <f t="shared" si="241"/>
        <v>37077000</v>
      </c>
      <c r="J844" s="54"/>
      <c r="K844" s="53"/>
      <c r="L844" s="68">
        <f>SUM(J844:K844)</f>
        <v>0</v>
      </c>
      <c r="M844" s="54">
        <f t="shared" si="242"/>
        <v>37077000</v>
      </c>
    </row>
    <row r="845" spans="1:13" s="2" customFormat="1" ht="27" x14ac:dyDescent="0.25">
      <c r="A845" s="27" t="s">
        <v>7303</v>
      </c>
      <c r="B845" s="27" t="s">
        <v>3516</v>
      </c>
      <c r="C845" s="28" t="s">
        <v>863</v>
      </c>
      <c r="D845" s="11"/>
      <c r="E845" s="11"/>
      <c r="F845" s="52">
        <f t="shared" si="243"/>
        <v>0</v>
      </c>
      <c r="G845" s="53"/>
      <c r="H845" s="11"/>
      <c r="I845" s="68">
        <f t="shared" si="241"/>
        <v>0</v>
      </c>
      <c r="J845" s="54"/>
      <c r="K845" s="53"/>
      <c r="L845" s="68">
        <f t="shared" si="234"/>
        <v>0</v>
      </c>
      <c r="M845" s="54">
        <f t="shared" si="242"/>
        <v>0</v>
      </c>
    </row>
    <row r="846" spans="1:13" s="2" customFormat="1" ht="13.5" x14ac:dyDescent="0.25">
      <c r="A846" s="27" t="s">
        <v>7303</v>
      </c>
      <c r="B846" s="27" t="s">
        <v>3517</v>
      </c>
      <c r="C846" s="28" t="s">
        <v>914</v>
      </c>
      <c r="D846" s="11"/>
      <c r="E846" s="11"/>
      <c r="F846" s="52">
        <f t="shared" si="243"/>
        <v>0</v>
      </c>
      <c r="G846" s="53"/>
      <c r="H846" s="11"/>
      <c r="I846" s="68">
        <f t="shared" si="241"/>
        <v>0</v>
      </c>
      <c r="J846" s="54"/>
      <c r="K846" s="53"/>
      <c r="L846" s="68">
        <f>SUM(J846:K846)</f>
        <v>0</v>
      </c>
      <c r="M846" s="54">
        <f t="shared" si="242"/>
        <v>0</v>
      </c>
    </row>
    <row r="847" spans="1:13" ht="27" x14ac:dyDescent="0.25">
      <c r="A847" s="16" t="s">
        <v>1457</v>
      </c>
      <c r="B847" s="16" t="s">
        <v>1458</v>
      </c>
      <c r="C847" s="26" t="s">
        <v>1459</v>
      </c>
      <c r="D847" s="7">
        <f>D848+D862</f>
        <v>0</v>
      </c>
      <c r="E847" s="7">
        <f>E848+E862</f>
        <v>0</v>
      </c>
      <c r="F847" s="8">
        <f>+D847+E847</f>
        <v>0</v>
      </c>
      <c r="G847" s="10">
        <f>G848+G862</f>
        <v>0</v>
      </c>
      <c r="H847" s="7">
        <f>H848+H862</f>
        <v>49923000</v>
      </c>
      <c r="I847" s="65">
        <f>+SUM(F847:H847)</f>
        <v>49923000</v>
      </c>
      <c r="J847" s="43">
        <f>J848+J862</f>
        <v>0</v>
      </c>
      <c r="K847" s="10">
        <f>K848+K862</f>
        <v>0</v>
      </c>
      <c r="L847" s="65">
        <f>SUM(J847:K847)</f>
        <v>0</v>
      </c>
      <c r="M847" s="43">
        <f>+I847+L847</f>
        <v>49923000</v>
      </c>
    </row>
    <row r="848" spans="1:13" ht="13.5" x14ac:dyDescent="0.25">
      <c r="A848" s="16" t="s">
        <v>3451</v>
      </c>
      <c r="B848" s="16" t="s">
        <v>3450</v>
      </c>
      <c r="C848" s="26" t="s">
        <v>3447</v>
      </c>
      <c r="D848" s="7">
        <f>+D849</f>
        <v>0</v>
      </c>
      <c r="E848" s="7">
        <f>+E849</f>
        <v>0</v>
      </c>
      <c r="F848" s="8">
        <f t="shared" ref="F848:I849" si="244">+F849</f>
        <v>0</v>
      </c>
      <c r="G848" s="10">
        <f>+G849</f>
        <v>0</v>
      </c>
      <c r="H848" s="7">
        <f>+H849</f>
        <v>10000000</v>
      </c>
      <c r="I848" s="65">
        <f t="shared" si="244"/>
        <v>10000000</v>
      </c>
      <c r="J848" s="43">
        <f>+J849</f>
        <v>0</v>
      </c>
      <c r="K848" s="10">
        <f>+K849</f>
        <v>0</v>
      </c>
      <c r="L848" s="65">
        <f>SUM(J848:K848)</f>
        <v>0</v>
      </c>
      <c r="M848" s="42">
        <f t="shared" ref="M848:M849" si="245">L848+I848</f>
        <v>10000000</v>
      </c>
    </row>
    <row r="849" spans="1:13" s="2" customFormat="1" ht="13.5" x14ac:dyDescent="0.25">
      <c r="A849" s="16" t="s">
        <v>3451</v>
      </c>
      <c r="B849" s="16" t="s">
        <v>3518</v>
      </c>
      <c r="C849" s="17" t="s">
        <v>170</v>
      </c>
      <c r="D849" s="7">
        <f>+D850</f>
        <v>0</v>
      </c>
      <c r="E849" s="7">
        <f>+E850</f>
        <v>0</v>
      </c>
      <c r="F849" s="8">
        <f t="shared" si="244"/>
        <v>0</v>
      </c>
      <c r="G849" s="10">
        <f>+G850</f>
        <v>0</v>
      </c>
      <c r="H849" s="7">
        <f>+H850</f>
        <v>10000000</v>
      </c>
      <c r="I849" s="65">
        <f t="shared" si="244"/>
        <v>10000000</v>
      </c>
      <c r="J849" s="43">
        <f>+J850</f>
        <v>0</v>
      </c>
      <c r="K849" s="10">
        <f>+K850</f>
        <v>0</v>
      </c>
      <c r="L849" s="65">
        <f>SUM(J849:K849)</f>
        <v>0</v>
      </c>
      <c r="M849" s="42">
        <f t="shared" si="245"/>
        <v>10000000</v>
      </c>
    </row>
    <row r="850" spans="1:13" s="2" customFormat="1" ht="13.5" x14ac:dyDescent="0.25">
      <c r="A850" s="16" t="s">
        <v>3451</v>
      </c>
      <c r="B850" s="16" t="s">
        <v>3519</v>
      </c>
      <c r="C850" s="17" t="s">
        <v>330</v>
      </c>
      <c r="D850" s="7">
        <f>SUM(D851:D861)</f>
        <v>0</v>
      </c>
      <c r="E850" s="7">
        <f>SUM(E851:E861)</f>
        <v>0</v>
      </c>
      <c r="F850" s="8">
        <f>+D850+E850</f>
        <v>0</v>
      </c>
      <c r="G850" s="10">
        <f>SUM(G851:G861)</f>
        <v>0</v>
      </c>
      <c r="H850" s="7">
        <f>SUM(H851:H861)</f>
        <v>10000000</v>
      </c>
      <c r="I850" s="65">
        <f>+SUM(F850:H850)</f>
        <v>10000000</v>
      </c>
      <c r="J850" s="43">
        <f>SUM(J851:J861)</f>
        <v>0</v>
      </c>
      <c r="K850" s="10">
        <f>SUM(K851:K861)</f>
        <v>0</v>
      </c>
      <c r="L850" s="65">
        <f>SUM(J850:K850)</f>
        <v>0</v>
      </c>
      <c r="M850" s="42">
        <f>SUM(M851:M861)</f>
        <v>10000000</v>
      </c>
    </row>
    <row r="851" spans="1:13" s="2" customFormat="1" ht="27" x14ac:dyDescent="0.25">
      <c r="A851" s="27" t="s">
        <v>3451</v>
      </c>
      <c r="B851" s="27" t="s">
        <v>3520</v>
      </c>
      <c r="C851" s="28" t="s">
        <v>333</v>
      </c>
      <c r="D851" s="11"/>
      <c r="E851" s="11"/>
      <c r="F851" s="52">
        <f>SUM(D851:E851)</f>
        <v>0</v>
      </c>
      <c r="G851" s="53"/>
      <c r="H851" s="11"/>
      <c r="I851" s="68">
        <f t="shared" ref="I851:I861" si="246">SUM(F851:H851)</f>
        <v>0</v>
      </c>
      <c r="J851" s="54"/>
      <c r="K851" s="53"/>
      <c r="L851" s="68">
        <f t="shared" si="234"/>
        <v>0</v>
      </c>
      <c r="M851" s="54">
        <f t="shared" ref="M851:M861" si="247">+L851+I851</f>
        <v>0</v>
      </c>
    </row>
    <row r="852" spans="1:13" s="2" customFormat="1" ht="13.5" x14ac:dyDescent="0.25">
      <c r="A852" s="27" t="s">
        <v>3451</v>
      </c>
      <c r="B852" s="27" t="s">
        <v>3521</v>
      </c>
      <c r="C852" s="28" t="s">
        <v>369</v>
      </c>
      <c r="D852" s="11"/>
      <c r="E852" s="11"/>
      <c r="F852" s="52">
        <f t="shared" ref="F852:F861" si="248">SUM(D852:E852)</f>
        <v>0</v>
      </c>
      <c r="G852" s="53"/>
      <c r="H852" s="11"/>
      <c r="I852" s="68">
        <f t="shared" si="246"/>
        <v>0</v>
      </c>
      <c r="J852" s="54"/>
      <c r="K852" s="53"/>
      <c r="L852" s="68">
        <f>SUM(J852:K852)</f>
        <v>0</v>
      </c>
      <c r="M852" s="54">
        <f t="shared" si="247"/>
        <v>0</v>
      </c>
    </row>
    <row r="853" spans="1:13" s="2" customFormat="1" ht="40.5" x14ac:dyDescent="0.25">
      <c r="A853" s="27" t="s">
        <v>3451</v>
      </c>
      <c r="B853" s="27" t="s">
        <v>3522</v>
      </c>
      <c r="C853" s="28" t="s">
        <v>384</v>
      </c>
      <c r="D853" s="11"/>
      <c r="E853" s="11"/>
      <c r="F853" s="52">
        <f t="shared" si="248"/>
        <v>0</v>
      </c>
      <c r="G853" s="53"/>
      <c r="H853" s="11"/>
      <c r="I853" s="68">
        <f t="shared" si="246"/>
        <v>0</v>
      </c>
      <c r="J853" s="54"/>
      <c r="K853" s="53"/>
      <c r="L853" s="68">
        <f>SUM(J853:K853)</f>
        <v>0</v>
      </c>
      <c r="M853" s="54">
        <f t="shared" si="247"/>
        <v>0</v>
      </c>
    </row>
    <row r="854" spans="1:13" s="2" customFormat="1" ht="27" x14ac:dyDescent="0.25">
      <c r="A854" s="27" t="s">
        <v>3451</v>
      </c>
      <c r="B854" s="27" t="s">
        <v>3523</v>
      </c>
      <c r="C854" s="28" t="s">
        <v>459</v>
      </c>
      <c r="D854" s="11"/>
      <c r="E854" s="11"/>
      <c r="F854" s="52">
        <f t="shared" si="248"/>
        <v>0</v>
      </c>
      <c r="G854" s="53"/>
      <c r="H854" s="11"/>
      <c r="I854" s="68">
        <f t="shared" si="246"/>
        <v>0</v>
      </c>
      <c r="J854" s="54"/>
      <c r="K854" s="53"/>
      <c r="L854" s="68">
        <f>SUM(J854:K854)</f>
        <v>0</v>
      </c>
      <c r="M854" s="54">
        <f t="shared" si="247"/>
        <v>0</v>
      </c>
    </row>
    <row r="855" spans="1:13" s="2" customFormat="1" ht="13.5" x14ac:dyDescent="0.25">
      <c r="A855" s="27" t="s">
        <v>3451</v>
      </c>
      <c r="B855" s="27" t="s">
        <v>3524</v>
      </c>
      <c r="C855" s="28" t="s">
        <v>588</v>
      </c>
      <c r="D855" s="11"/>
      <c r="E855" s="11"/>
      <c r="F855" s="52">
        <f t="shared" si="248"/>
        <v>0</v>
      </c>
      <c r="G855" s="53"/>
      <c r="H855" s="11"/>
      <c r="I855" s="68">
        <f t="shared" si="246"/>
        <v>0</v>
      </c>
      <c r="J855" s="54"/>
      <c r="K855" s="53"/>
      <c r="L855" s="68">
        <f>SUM(J855:K855)</f>
        <v>0</v>
      </c>
      <c r="M855" s="54">
        <f t="shared" si="247"/>
        <v>0</v>
      </c>
    </row>
    <row r="856" spans="1:13" s="2" customFormat="1" ht="13.5" x14ac:dyDescent="0.25">
      <c r="A856" s="27" t="s">
        <v>3451</v>
      </c>
      <c r="B856" s="27" t="s">
        <v>3525</v>
      </c>
      <c r="C856" s="28" t="s">
        <v>650</v>
      </c>
      <c r="D856" s="11"/>
      <c r="E856" s="11"/>
      <c r="F856" s="52">
        <f t="shared" si="248"/>
        <v>0</v>
      </c>
      <c r="G856" s="53"/>
      <c r="H856" s="11"/>
      <c r="I856" s="68">
        <f t="shared" si="246"/>
        <v>0</v>
      </c>
      <c r="J856" s="54"/>
      <c r="K856" s="53"/>
      <c r="L856" s="68">
        <f>SUM(J856:K856)</f>
        <v>0</v>
      </c>
      <c r="M856" s="54">
        <f t="shared" si="247"/>
        <v>0</v>
      </c>
    </row>
    <row r="857" spans="1:13" s="2" customFormat="1" ht="54" x14ac:dyDescent="0.25">
      <c r="A857" s="27" t="s">
        <v>3451</v>
      </c>
      <c r="B857" s="27" t="s">
        <v>3526</v>
      </c>
      <c r="C857" s="28" t="s">
        <v>674</v>
      </c>
      <c r="D857" s="11"/>
      <c r="E857" s="11"/>
      <c r="F857" s="52">
        <f t="shared" si="248"/>
        <v>0</v>
      </c>
      <c r="G857" s="53"/>
      <c r="H857" s="11"/>
      <c r="I857" s="68">
        <f t="shared" si="246"/>
        <v>0</v>
      </c>
      <c r="J857" s="54"/>
      <c r="K857" s="53"/>
      <c r="L857" s="68">
        <f t="shared" si="234"/>
        <v>0</v>
      </c>
      <c r="M857" s="54">
        <f t="shared" si="247"/>
        <v>0</v>
      </c>
    </row>
    <row r="858" spans="1:13" s="2" customFormat="1" ht="27" x14ac:dyDescent="0.25">
      <c r="A858" s="27" t="s">
        <v>3451</v>
      </c>
      <c r="B858" s="27" t="s">
        <v>3527</v>
      </c>
      <c r="C858" s="28" t="s">
        <v>722</v>
      </c>
      <c r="D858" s="11"/>
      <c r="E858" s="11"/>
      <c r="F858" s="52">
        <f t="shared" si="248"/>
        <v>0</v>
      </c>
      <c r="G858" s="53"/>
      <c r="H858" s="11"/>
      <c r="I858" s="68">
        <f t="shared" si="246"/>
        <v>0</v>
      </c>
      <c r="J858" s="54"/>
      <c r="K858" s="53"/>
      <c r="L858" s="68">
        <f>SUM(J858:K858)</f>
        <v>0</v>
      </c>
      <c r="M858" s="54">
        <f t="shared" si="247"/>
        <v>0</v>
      </c>
    </row>
    <row r="859" spans="1:13" s="2" customFormat="1" ht="27" x14ac:dyDescent="0.25">
      <c r="A859" s="27" t="s">
        <v>3451</v>
      </c>
      <c r="B859" s="27" t="s">
        <v>3528</v>
      </c>
      <c r="C859" s="28" t="s">
        <v>755</v>
      </c>
      <c r="D859" s="11"/>
      <c r="E859" s="11"/>
      <c r="F859" s="52">
        <f t="shared" si="248"/>
        <v>0</v>
      </c>
      <c r="G859" s="53"/>
      <c r="H859" s="11">
        <v>10000000</v>
      </c>
      <c r="I859" s="68">
        <f t="shared" si="246"/>
        <v>10000000</v>
      </c>
      <c r="J859" s="54"/>
      <c r="K859" s="53"/>
      <c r="L859" s="68">
        <f>SUM(J859:K859)</f>
        <v>0</v>
      </c>
      <c r="M859" s="54">
        <f t="shared" si="247"/>
        <v>10000000</v>
      </c>
    </row>
    <row r="860" spans="1:13" s="2" customFormat="1" ht="27" x14ac:dyDescent="0.25">
      <c r="A860" s="27" t="s">
        <v>3451</v>
      </c>
      <c r="B860" s="27" t="s">
        <v>3529</v>
      </c>
      <c r="C860" s="28" t="s">
        <v>863</v>
      </c>
      <c r="D860" s="11"/>
      <c r="E860" s="11"/>
      <c r="F860" s="52">
        <f t="shared" si="248"/>
        <v>0</v>
      </c>
      <c r="G860" s="53"/>
      <c r="H860" s="11"/>
      <c r="I860" s="68">
        <f t="shared" si="246"/>
        <v>0</v>
      </c>
      <c r="J860" s="54"/>
      <c r="K860" s="53"/>
      <c r="L860" s="68">
        <f>SUM(J860:K860)</f>
        <v>0</v>
      </c>
      <c r="M860" s="54">
        <f t="shared" si="247"/>
        <v>0</v>
      </c>
    </row>
    <row r="861" spans="1:13" s="2" customFormat="1" ht="13.5" x14ac:dyDescent="0.25">
      <c r="A861" s="27" t="s">
        <v>3451</v>
      </c>
      <c r="B861" s="27" t="s">
        <v>3530</v>
      </c>
      <c r="C861" s="28" t="s">
        <v>914</v>
      </c>
      <c r="D861" s="11"/>
      <c r="E861" s="11"/>
      <c r="F861" s="52">
        <f t="shared" si="248"/>
        <v>0</v>
      </c>
      <c r="G861" s="53"/>
      <c r="H861" s="11"/>
      <c r="I861" s="68">
        <f t="shared" si="246"/>
        <v>0</v>
      </c>
      <c r="J861" s="54"/>
      <c r="K861" s="53"/>
      <c r="L861" s="68">
        <f t="shared" si="234"/>
        <v>0</v>
      </c>
      <c r="M861" s="54">
        <f t="shared" si="247"/>
        <v>0</v>
      </c>
    </row>
    <row r="862" spans="1:13" ht="27" x14ac:dyDescent="0.25">
      <c r="A862" s="16" t="s">
        <v>3451</v>
      </c>
      <c r="B862" s="16" t="s">
        <v>3452</v>
      </c>
      <c r="C862" s="26" t="s">
        <v>3448</v>
      </c>
      <c r="D862" s="7">
        <f>+D863</f>
        <v>0</v>
      </c>
      <c r="E862" s="7">
        <f>+E863</f>
        <v>0</v>
      </c>
      <c r="F862" s="8">
        <f t="shared" ref="F862:I863" si="249">+F863</f>
        <v>0</v>
      </c>
      <c r="G862" s="10">
        <f>+G863</f>
        <v>0</v>
      </c>
      <c r="H862" s="7">
        <f>+H863</f>
        <v>39923000</v>
      </c>
      <c r="I862" s="65">
        <f t="shared" si="249"/>
        <v>39923000</v>
      </c>
      <c r="J862" s="43">
        <f>+J863</f>
        <v>0</v>
      </c>
      <c r="K862" s="10">
        <f>+K863</f>
        <v>0</v>
      </c>
      <c r="L862" s="65">
        <f>SUM(J862:K862)</f>
        <v>0</v>
      </c>
      <c r="M862" s="42">
        <f t="shared" ref="M862:M863" si="250">L862+I862</f>
        <v>39923000</v>
      </c>
    </row>
    <row r="863" spans="1:13" s="2" customFormat="1" ht="13.5" x14ac:dyDescent="0.25">
      <c r="A863" s="16" t="s">
        <v>3451</v>
      </c>
      <c r="B863" s="16" t="s">
        <v>3531</v>
      </c>
      <c r="C863" s="17" t="s">
        <v>170</v>
      </c>
      <c r="D863" s="7">
        <f>+D864</f>
        <v>0</v>
      </c>
      <c r="E863" s="7">
        <f>+E864</f>
        <v>0</v>
      </c>
      <c r="F863" s="8">
        <f t="shared" si="249"/>
        <v>0</v>
      </c>
      <c r="G863" s="10">
        <f>+G864</f>
        <v>0</v>
      </c>
      <c r="H863" s="7">
        <f>+H864</f>
        <v>39923000</v>
      </c>
      <c r="I863" s="65">
        <f t="shared" si="249"/>
        <v>39923000</v>
      </c>
      <c r="J863" s="43">
        <f>+J864</f>
        <v>0</v>
      </c>
      <c r="K863" s="10">
        <f>+K864</f>
        <v>0</v>
      </c>
      <c r="L863" s="65">
        <f>SUM(J863:K863)</f>
        <v>0</v>
      </c>
      <c r="M863" s="42">
        <f t="shared" si="250"/>
        <v>39923000</v>
      </c>
    </row>
    <row r="864" spans="1:13" s="2" customFormat="1" ht="13.5" x14ac:dyDescent="0.25">
      <c r="A864" s="16" t="s">
        <v>3451</v>
      </c>
      <c r="B864" s="16" t="s">
        <v>3532</v>
      </c>
      <c r="C864" s="17" t="s">
        <v>330</v>
      </c>
      <c r="D864" s="7">
        <f>SUM(D865:D875)</f>
        <v>0</v>
      </c>
      <c r="E864" s="7">
        <f>SUM(E865:E875)</f>
        <v>0</v>
      </c>
      <c r="F864" s="8">
        <f>+D864+E864</f>
        <v>0</v>
      </c>
      <c r="G864" s="10">
        <f>SUM(G865:G875)</f>
        <v>0</v>
      </c>
      <c r="H864" s="7">
        <f>SUM(H865:H875)</f>
        <v>39923000</v>
      </c>
      <c r="I864" s="65">
        <f>+SUM(F864:H864)</f>
        <v>39923000</v>
      </c>
      <c r="J864" s="43">
        <f>SUM(J865:J875)</f>
        <v>0</v>
      </c>
      <c r="K864" s="10">
        <f>SUM(K865:K875)</f>
        <v>0</v>
      </c>
      <c r="L864" s="65">
        <f>SUM(J864:K864)</f>
        <v>0</v>
      </c>
      <c r="M864" s="42">
        <f>SUM(M865:M875)</f>
        <v>39923000</v>
      </c>
    </row>
    <row r="865" spans="1:13" s="2" customFormat="1" ht="27" x14ac:dyDescent="0.25">
      <c r="A865" s="27" t="s">
        <v>3451</v>
      </c>
      <c r="B865" s="27" t="s">
        <v>3533</v>
      </c>
      <c r="C865" s="28" t="s">
        <v>333</v>
      </c>
      <c r="D865" s="11"/>
      <c r="E865" s="11"/>
      <c r="F865" s="52">
        <f>SUM(D865:E865)</f>
        <v>0</v>
      </c>
      <c r="G865" s="53"/>
      <c r="H865" s="11"/>
      <c r="I865" s="68">
        <f t="shared" ref="I865:I875" si="251">SUM(F865:H865)</f>
        <v>0</v>
      </c>
      <c r="J865" s="54"/>
      <c r="K865" s="53"/>
      <c r="L865" s="68">
        <f t="shared" si="234"/>
        <v>0</v>
      </c>
      <c r="M865" s="54">
        <f t="shared" ref="M865:M875" si="252">+L865+I865</f>
        <v>0</v>
      </c>
    </row>
    <row r="866" spans="1:13" s="2" customFormat="1" ht="13.5" x14ac:dyDescent="0.25">
      <c r="A866" s="27" t="s">
        <v>3451</v>
      </c>
      <c r="B866" s="27" t="s">
        <v>3534</v>
      </c>
      <c r="C866" s="28" t="s">
        <v>369</v>
      </c>
      <c r="D866" s="11"/>
      <c r="E866" s="11"/>
      <c r="F866" s="52">
        <f t="shared" ref="F866:F875" si="253">SUM(D866:E866)</f>
        <v>0</v>
      </c>
      <c r="G866" s="53"/>
      <c r="H866" s="11"/>
      <c r="I866" s="68">
        <f t="shared" si="251"/>
        <v>0</v>
      </c>
      <c r="J866" s="54"/>
      <c r="K866" s="53"/>
      <c r="L866" s="68">
        <f>SUM(J866:K866)</f>
        <v>0</v>
      </c>
      <c r="M866" s="54">
        <f t="shared" si="252"/>
        <v>0</v>
      </c>
    </row>
    <row r="867" spans="1:13" s="2" customFormat="1" ht="40.5" x14ac:dyDescent="0.25">
      <c r="A867" s="27" t="s">
        <v>3451</v>
      </c>
      <c r="B867" s="27" t="s">
        <v>3535</v>
      </c>
      <c r="C867" s="28" t="s">
        <v>384</v>
      </c>
      <c r="D867" s="11"/>
      <c r="E867" s="11"/>
      <c r="F867" s="52">
        <f t="shared" si="253"/>
        <v>0</v>
      </c>
      <c r="G867" s="53"/>
      <c r="H867" s="11"/>
      <c r="I867" s="68">
        <f t="shared" si="251"/>
        <v>0</v>
      </c>
      <c r="J867" s="54"/>
      <c r="K867" s="53"/>
      <c r="L867" s="68">
        <f>SUM(J867:K867)</f>
        <v>0</v>
      </c>
      <c r="M867" s="54">
        <f t="shared" si="252"/>
        <v>0</v>
      </c>
    </row>
    <row r="868" spans="1:13" s="2" customFormat="1" ht="27" x14ac:dyDescent="0.25">
      <c r="A868" s="27" t="s">
        <v>3451</v>
      </c>
      <c r="B868" s="27" t="s">
        <v>3536</v>
      </c>
      <c r="C868" s="28" t="s">
        <v>459</v>
      </c>
      <c r="D868" s="11"/>
      <c r="E868" s="11"/>
      <c r="F868" s="52">
        <f t="shared" si="253"/>
        <v>0</v>
      </c>
      <c r="G868" s="53"/>
      <c r="H868" s="11"/>
      <c r="I868" s="68">
        <f t="shared" si="251"/>
        <v>0</v>
      </c>
      <c r="J868" s="54"/>
      <c r="K868" s="53"/>
      <c r="L868" s="68">
        <f>SUM(J868:K868)</f>
        <v>0</v>
      </c>
      <c r="M868" s="54">
        <f t="shared" si="252"/>
        <v>0</v>
      </c>
    </row>
    <row r="869" spans="1:13" s="2" customFormat="1" ht="13.5" x14ac:dyDescent="0.25">
      <c r="A869" s="27" t="s">
        <v>3451</v>
      </c>
      <c r="B869" s="27" t="s">
        <v>3537</v>
      </c>
      <c r="C869" s="28" t="s">
        <v>588</v>
      </c>
      <c r="D869" s="11"/>
      <c r="E869" s="11"/>
      <c r="F869" s="52">
        <f t="shared" si="253"/>
        <v>0</v>
      </c>
      <c r="G869" s="53"/>
      <c r="H869" s="11"/>
      <c r="I869" s="68">
        <f t="shared" si="251"/>
        <v>0</v>
      </c>
      <c r="J869" s="54"/>
      <c r="K869" s="53"/>
      <c r="L869" s="68">
        <f t="shared" si="234"/>
        <v>0</v>
      </c>
      <c r="M869" s="54">
        <f t="shared" si="252"/>
        <v>0</v>
      </c>
    </row>
    <row r="870" spans="1:13" s="2" customFormat="1" ht="13.5" x14ac:dyDescent="0.25">
      <c r="A870" s="27" t="s">
        <v>3451</v>
      </c>
      <c r="B870" s="27" t="s">
        <v>3538</v>
      </c>
      <c r="C870" s="28" t="s">
        <v>650</v>
      </c>
      <c r="D870" s="11"/>
      <c r="E870" s="11"/>
      <c r="F870" s="52">
        <f t="shared" si="253"/>
        <v>0</v>
      </c>
      <c r="G870" s="53"/>
      <c r="H870" s="11"/>
      <c r="I870" s="68">
        <f t="shared" si="251"/>
        <v>0</v>
      </c>
      <c r="J870" s="54"/>
      <c r="K870" s="53"/>
      <c r="L870" s="68">
        <f>SUM(J870:K870)</f>
        <v>0</v>
      </c>
      <c r="M870" s="54">
        <f t="shared" si="252"/>
        <v>0</v>
      </c>
    </row>
    <row r="871" spans="1:13" s="2" customFormat="1" ht="54" x14ac:dyDescent="0.25">
      <c r="A871" s="27" t="s">
        <v>3451</v>
      </c>
      <c r="B871" s="27" t="s">
        <v>3539</v>
      </c>
      <c r="C871" s="28" t="s">
        <v>674</v>
      </c>
      <c r="D871" s="11"/>
      <c r="E871" s="11"/>
      <c r="F871" s="52">
        <f t="shared" si="253"/>
        <v>0</v>
      </c>
      <c r="G871" s="53"/>
      <c r="H871" s="11"/>
      <c r="I871" s="68">
        <f t="shared" si="251"/>
        <v>0</v>
      </c>
      <c r="J871" s="54"/>
      <c r="K871" s="53"/>
      <c r="L871" s="68">
        <f>SUM(J871:K871)</f>
        <v>0</v>
      </c>
      <c r="M871" s="54">
        <f t="shared" si="252"/>
        <v>0</v>
      </c>
    </row>
    <row r="872" spans="1:13" s="2" customFormat="1" ht="27" x14ac:dyDescent="0.25">
      <c r="A872" s="27" t="s">
        <v>3451</v>
      </c>
      <c r="B872" s="27" t="s">
        <v>3540</v>
      </c>
      <c r="C872" s="28" t="s">
        <v>722</v>
      </c>
      <c r="D872" s="11"/>
      <c r="E872" s="11"/>
      <c r="F872" s="52">
        <f t="shared" si="253"/>
        <v>0</v>
      </c>
      <c r="G872" s="53"/>
      <c r="H872" s="11"/>
      <c r="I872" s="68">
        <f t="shared" si="251"/>
        <v>0</v>
      </c>
      <c r="J872" s="54"/>
      <c r="K872" s="53"/>
      <c r="L872" s="68">
        <f>SUM(J872:K872)</f>
        <v>0</v>
      </c>
      <c r="M872" s="54">
        <f t="shared" si="252"/>
        <v>0</v>
      </c>
    </row>
    <row r="873" spans="1:13" s="2" customFormat="1" ht="27" x14ac:dyDescent="0.25">
      <c r="A873" s="27" t="s">
        <v>3451</v>
      </c>
      <c r="B873" s="27" t="s">
        <v>3541</v>
      </c>
      <c r="C873" s="28" t="s">
        <v>755</v>
      </c>
      <c r="D873" s="11"/>
      <c r="E873" s="11"/>
      <c r="F873" s="52">
        <f t="shared" si="253"/>
        <v>0</v>
      </c>
      <c r="G873" s="53"/>
      <c r="H873" s="11">
        <v>39923000</v>
      </c>
      <c r="I873" s="68">
        <f t="shared" si="251"/>
        <v>39923000</v>
      </c>
      <c r="J873" s="54"/>
      <c r="K873" s="53"/>
      <c r="L873" s="68">
        <f t="shared" si="234"/>
        <v>0</v>
      </c>
      <c r="M873" s="54">
        <f t="shared" si="252"/>
        <v>39923000</v>
      </c>
    </row>
    <row r="874" spans="1:13" s="2" customFormat="1" ht="27" x14ac:dyDescent="0.25">
      <c r="A874" s="27" t="s">
        <v>3451</v>
      </c>
      <c r="B874" s="27" t="s">
        <v>3542</v>
      </c>
      <c r="C874" s="28" t="s">
        <v>863</v>
      </c>
      <c r="D874" s="11"/>
      <c r="E874" s="11"/>
      <c r="F874" s="52">
        <f t="shared" si="253"/>
        <v>0</v>
      </c>
      <c r="G874" s="53"/>
      <c r="H874" s="11"/>
      <c r="I874" s="68">
        <f t="shared" si="251"/>
        <v>0</v>
      </c>
      <c r="J874" s="54"/>
      <c r="K874" s="53"/>
      <c r="L874" s="68">
        <f t="shared" si="234"/>
        <v>0</v>
      </c>
      <c r="M874" s="54">
        <f t="shared" si="252"/>
        <v>0</v>
      </c>
    </row>
    <row r="875" spans="1:13" s="2" customFormat="1" ht="13.5" x14ac:dyDescent="0.25">
      <c r="A875" s="27" t="s">
        <v>3451</v>
      </c>
      <c r="B875" s="27" t="s">
        <v>3543</v>
      </c>
      <c r="C875" s="28" t="s">
        <v>914</v>
      </c>
      <c r="D875" s="11"/>
      <c r="E875" s="11"/>
      <c r="F875" s="52">
        <f t="shared" si="253"/>
        <v>0</v>
      </c>
      <c r="G875" s="53"/>
      <c r="H875" s="11"/>
      <c r="I875" s="68">
        <f t="shared" si="251"/>
        <v>0</v>
      </c>
      <c r="J875" s="54"/>
      <c r="K875" s="53"/>
      <c r="L875" s="68">
        <f t="shared" si="234"/>
        <v>0</v>
      </c>
      <c r="M875" s="54">
        <f t="shared" si="252"/>
        <v>0</v>
      </c>
    </row>
    <row r="876" spans="1:13" ht="40.5" x14ac:dyDescent="0.25">
      <c r="A876" s="16" t="s">
        <v>1460</v>
      </c>
      <c r="B876" s="16" t="s">
        <v>1461</v>
      </c>
      <c r="C876" s="26" t="s">
        <v>1462</v>
      </c>
      <c r="D876" s="7">
        <f>D877+D906+D938+D967+D996+D1025</f>
        <v>335825507</v>
      </c>
      <c r="E876" s="7">
        <f>E877+E906+E938+E967+E996+E1025</f>
        <v>507995400</v>
      </c>
      <c r="F876" s="8">
        <f>+D876+E876</f>
        <v>843820907</v>
      </c>
      <c r="G876" s="10">
        <f>G877+G906+G938+G967+G996+G1025</f>
        <v>0</v>
      </c>
      <c r="H876" s="7">
        <f>H877+H906+H938+H967+H996+H1025</f>
        <v>6696622234</v>
      </c>
      <c r="I876" s="65">
        <f>SUM(F876:H876)</f>
        <v>7540443141</v>
      </c>
      <c r="J876" s="43">
        <f>J877+J906+J938+J967+J996+J1025</f>
        <v>0</v>
      </c>
      <c r="K876" s="10">
        <f>K877+K906+K938+K967+K996+K1025</f>
        <v>0</v>
      </c>
      <c r="L876" s="65">
        <f t="shared" si="234"/>
        <v>0</v>
      </c>
      <c r="M876" s="43">
        <f>+I876+L876</f>
        <v>7540443141</v>
      </c>
    </row>
    <row r="877" spans="1:13" ht="27" x14ac:dyDescent="0.25">
      <c r="A877" s="16" t="s">
        <v>1463</v>
      </c>
      <c r="B877" s="16" t="s">
        <v>1464</v>
      </c>
      <c r="C877" s="26" t="s">
        <v>1465</v>
      </c>
      <c r="D877" s="7">
        <f>+D878+D892</f>
        <v>0</v>
      </c>
      <c r="E877" s="7">
        <f>+E878+E892</f>
        <v>0</v>
      </c>
      <c r="F877" s="8">
        <f>+D877+E877</f>
        <v>0</v>
      </c>
      <c r="G877" s="10">
        <f>+G878+G892</f>
        <v>0</v>
      </c>
      <c r="H877" s="7">
        <f>+H878+H892</f>
        <v>1193978905</v>
      </c>
      <c r="I877" s="65">
        <f>SUM(F877:H877)</f>
        <v>1193978905</v>
      </c>
      <c r="J877" s="43">
        <f>+J878+J892</f>
        <v>0</v>
      </c>
      <c r="K877" s="10">
        <f>+K878+K892</f>
        <v>0</v>
      </c>
      <c r="L877" s="65">
        <f t="shared" si="234"/>
        <v>0</v>
      </c>
      <c r="M877" s="43">
        <f>+I877+L877</f>
        <v>1193978905</v>
      </c>
    </row>
    <row r="878" spans="1:13" ht="24.75" customHeight="1" x14ac:dyDescent="0.25">
      <c r="A878" s="16" t="s">
        <v>3987</v>
      </c>
      <c r="B878" s="16" t="s">
        <v>2074</v>
      </c>
      <c r="C878" s="26" t="s">
        <v>1574</v>
      </c>
      <c r="D878" s="7">
        <f>+D879</f>
        <v>0</v>
      </c>
      <c r="E878" s="7">
        <f>+E879</f>
        <v>0</v>
      </c>
      <c r="F878" s="8">
        <f t="shared" ref="F878:I879" si="254">+F879</f>
        <v>0</v>
      </c>
      <c r="G878" s="10">
        <f>+G879</f>
        <v>0</v>
      </c>
      <c r="H878" s="7">
        <f>+H879</f>
        <v>0</v>
      </c>
      <c r="I878" s="65">
        <f t="shared" si="254"/>
        <v>0</v>
      </c>
      <c r="J878" s="43">
        <f>+J879</f>
        <v>0</v>
      </c>
      <c r="K878" s="10">
        <f>+K879</f>
        <v>0</v>
      </c>
      <c r="L878" s="65">
        <f t="shared" si="234"/>
        <v>0</v>
      </c>
      <c r="M878" s="42">
        <f t="shared" ref="M878:M879" si="255">L878+I878</f>
        <v>0</v>
      </c>
    </row>
    <row r="879" spans="1:13" s="2" customFormat="1" ht="13.5" x14ac:dyDescent="0.25">
      <c r="A879" s="16" t="s">
        <v>3987</v>
      </c>
      <c r="B879" s="16" t="s">
        <v>2088</v>
      </c>
      <c r="C879" s="17" t="s">
        <v>170</v>
      </c>
      <c r="D879" s="7">
        <f>+D880</f>
        <v>0</v>
      </c>
      <c r="E879" s="7">
        <f>+E880</f>
        <v>0</v>
      </c>
      <c r="F879" s="8">
        <f t="shared" si="254"/>
        <v>0</v>
      </c>
      <c r="G879" s="10">
        <f>+G880</f>
        <v>0</v>
      </c>
      <c r="H879" s="7">
        <f>+H880</f>
        <v>0</v>
      </c>
      <c r="I879" s="65">
        <f t="shared" si="254"/>
        <v>0</v>
      </c>
      <c r="J879" s="43">
        <f>+J880</f>
        <v>0</v>
      </c>
      <c r="K879" s="10">
        <f>+K880</f>
        <v>0</v>
      </c>
      <c r="L879" s="65">
        <f t="shared" si="234"/>
        <v>0</v>
      </c>
      <c r="M879" s="42">
        <f t="shared" si="255"/>
        <v>0</v>
      </c>
    </row>
    <row r="880" spans="1:13" s="2" customFormat="1" ht="13.5" x14ac:dyDescent="0.25">
      <c r="A880" s="16" t="s">
        <v>3987</v>
      </c>
      <c r="B880" s="16" t="s">
        <v>2089</v>
      </c>
      <c r="C880" s="17" t="s">
        <v>330</v>
      </c>
      <c r="D880" s="7">
        <f>SUM(D881:D891)</f>
        <v>0</v>
      </c>
      <c r="E880" s="7">
        <f>SUM(E881:E891)</f>
        <v>0</v>
      </c>
      <c r="F880" s="8">
        <f>+D880+E880</f>
        <v>0</v>
      </c>
      <c r="G880" s="10">
        <f>SUM(G881:G891)</f>
        <v>0</v>
      </c>
      <c r="H880" s="7">
        <f>SUM(H881:H891)</f>
        <v>0</v>
      </c>
      <c r="I880" s="65">
        <f>+SUM(F880:H880)</f>
        <v>0</v>
      </c>
      <c r="J880" s="43">
        <f>SUM(J881:J891)</f>
        <v>0</v>
      </c>
      <c r="K880" s="10">
        <f>SUM(K881:K891)</f>
        <v>0</v>
      </c>
      <c r="L880" s="65">
        <f t="shared" si="234"/>
        <v>0</v>
      </c>
      <c r="M880" s="42">
        <f>SUM(M881:M891)</f>
        <v>0</v>
      </c>
    </row>
    <row r="881" spans="1:13" s="2" customFormat="1" ht="27" x14ac:dyDescent="0.25">
      <c r="A881" s="27" t="s">
        <v>3987</v>
      </c>
      <c r="B881" s="27" t="s">
        <v>2090</v>
      </c>
      <c r="C881" s="28" t="s">
        <v>333</v>
      </c>
      <c r="D881" s="11"/>
      <c r="E881" s="11"/>
      <c r="F881" s="52">
        <f>SUM(D881:E881)</f>
        <v>0</v>
      </c>
      <c r="G881" s="53"/>
      <c r="H881" s="11"/>
      <c r="I881" s="68">
        <f t="shared" ref="I881:I891" si="256">SUM(F881:H881)</f>
        <v>0</v>
      </c>
      <c r="J881" s="54"/>
      <c r="K881" s="53"/>
      <c r="L881" s="68">
        <f t="shared" si="234"/>
        <v>0</v>
      </c>
      <c r="M881" s="54">
        <f t="shared" ref="M881:M891" si="257">+L881+I881</f>
        <v>0</v>
      </c>
    </row>
    <row r="882" spans="1:13" s="2" customFormat="1" ht="13.5" x14ac:dyDescent="0.25">
      <c r="A882" s="27" t="s">
        <v>3987</v>
      </c>
      <c r="B882" s="27" t="s">
        <v>2091</v>
      </c>
      <c r="C882" s="28" t="s">
        <v>369</v>
      </c>
      <c r="D882" s="11"/>
      <c r="E882" s="11"/>
      <c r="F882" s="52">
        <f t="shared" ref="F882:F891" si="258">SUM(D882:E882)</f>
        <v>0</v>
      </c>
      <c r="G882" s="53"/>
      <c r="H882" s="11"/>
      <c r="I882" s="68">
        <f t="shared" si="256"/>
        <v>0</v>
      </c>
      <c r="J882" s="54"/>
      <c r="K882" s="53"/>
      <c r="L882" s="68">
        <f>SUM(J882:K882)</f>
        <v>0</v>
      </c>
      <c r="M882" s="54">
        <f t="shared" si="257"/>
        <v>0</v>
      </c>
    </row>
    <row r="883" spans="1:13" s="2" customFormat="1" ht="40.5" x14ac:dyDescent="0.25">
      <c r="A883" s="27" t="s">
        <v>3987</v>
      </c>
      <c r="B883" s="27" t="s">
        <v>2092</v>
      </c>
      <c r="C883" s="28" t="s">
        <v>384</v>
      </c>
      <c r="D883" s="11"/>
      <c r="E883" s="11"/>
      <c r="F883" s="52">
        <f t="shared" si="258"/>
        <v>0</v>
      </c>
      <c r="G883" s="53"/>
      <c r="H883" s="11"/>
      <c r="I883" s="68">
        <f t="shared" si="256"/>
        <v>0</v>
      </c>
      <c r="J883" s="54"/>
      <c r="K883" s="53"/>
      <c r="L883" s="68">
        <f>SUM(J883:K883)</f>
        <v>0</v>
      </c>
      <c r="M883" s="54">
        <f t="shared" si="257"/>
        <v>0</v>
      </c>
    </row>
    <row r="884" spans="1:13" s="2" customFormat="1" ht="27" x14ac:dyDescent="0.25">
      <c r="A884" s="27" t="s">
        <v>3987</v>
      </c>
      <c r="B884" s="27" t="s">
        <v>2093</v>
      </c>
      <c r="C884" s="28" t="s">
        <v>459</v>
      </c>
      <c r="D884" s="11"/>
      <c r="E884" s="11"/>
      <c r="F884" s="52">
        <f t="shared" si="258"/>
        <v>0</v>
      </c>
      <c r="G884" s="53"/>
      <c r="H884" s="11"/>
      <c r="I884" s="68">
        <f t="shared" si="256"/>
        <v>0</v>
      </c>
      <c r="J884" s="54"/>
      <c r="K884" s="53"/>
      <c r="L884" s="68">
        <f>SUM(J884:K884)</f>
        <v>0</v>
      </c>
      <c r="M884" s="54">
        <f t="shared" si="257"/>
        <v>0</v>
      </c>
    </row>
    <row r="885" spans="1:13" s="2" customFormat="1" ht="13.5" x14ac:dyDescent="0.25">
      <c r="A885" s="27" t="s">
        <v>3987</v>
      </c>
      <c r="B885" s="27" t="s">
        <v>2094</v>
      </c>
      <c r="C885" s="28" t="s">
        <v>588</v>
      </c>
      <c r="D885" s="11"/>
      <c r="E885" s="11"/>
      <c r="F885" s="52">
        <f t="shared" si="258"/>
        <v>0</v>
      </c>
      <c r="G885" s="53"/>
      <c r="H885" s="11"/>
      <c r="I885" s="68">
        <f t="shared" si="256"/>
        <v>0</v>
      </c>
      <c r="J885" s="54"/>
      <c r="K885" s="53"/>
      <c r="L885" s="68">
        <f t="shared" ref="L885:L951" si="259">SUM(J885:K885)</f>
        <v>0</v>
      </c>
      <c r="M885" s="54">
        <f t="shared" si="257"/>
        <v>0</v>
      </c>
    </row>
    <row r="886" spans="1:13" s="2" customFormat="1" ht="13.5" x14ac:dyDescent="0.25">
      <c r="A886" s="27" t="s">
        <v>3987</v>
      </c>
      <c r="B886" s="27" t="s">
        <v>2095</v>
      </c>
      <c r="C886" s="28" t="s">
        <v>650</v>
      </c>
      <c r="D886" s="11"/>
      <c r="E886" s="11"/>
      <c r="F886" s="52">
        <f t="shared" si="258"/>
        <v>0</v>
      </c>
      <c r="G886" s="53"/>
      <c r="H886" s="11"/>
      <c r="I886" s="68">
        <f t="shared" si="256"/>
        <v>0</v>
      </c>
      <c r="J886" s="54"/>
      <c r="K886" s="53"/>
      <c r="L886" s="68">
        <f t="shared" si="259"/>
        <v>0</v>
      </c>
      <c r="M886" s="54">
        <f t="shared" si="257"/>
        <v>0</v>
      </c>
    </row>
    <row r="887" spans="1:13" s="2" customFormat="1" ht="54" x14ac:dyDescent="0.25">
      <c r="A887" s="27" t="s">
        <v>3987</v>
      </c>
      <c r="B887" s="27" t="s">
        <v>2096</v>
      </c>
      <c r="C887" s="28" t="s">
        <v>674</v>
      </c>
      <c r="D887" s="11"/>
      <c r="E887" s="11"/>
      <c r="F887" s="52">
        <f t="shared" si="258"/>
        <v>0</v>
      </c>
      <c r="G887" s="53"/>
      <c r="H887" s="11"/>
      <c r="I887" s="68">
        <f t="shared" si="256"/>
        <v>0</v>
      </c>
      <c r="J887" s="54"/>
      <c r="K887" s="53"/>
      <c r="L887" s="68">
        <f t="shared" si="259"/>
        <v>0</v>
      </c>
      <c r="M887" s="54">
        <f t="shared" si="257"/>
        <v>0</v>
      </c>
    </row>
    <row r="888" spans="1:13" s="2" customFormat="1" ht="37.5" customHeight="1" x14ac:dyDescent="0.25">
      <c r="A888" s="27" t="s">
        <v>3987</v>
      </c>
      <c r="B888" s="27" t="s">
        <v>2097</v>
      </c>
      <c r="C888" s="28" t="s">
        <v>722</v>
      </c>
      <c r="D888" s="11"/>
      <c r="E888" s="11"/>
      <c r="F888" s="52">
        <f t="shared" si="258"/>
        <v>0</v>
      </c>
      <c r="G888" s="53"/>
      <c r="H888" s="11"/>
      <c r="I888" s="68">
        <f t="shared" si="256"/>
        <v>0</v>
      </c>
      <c r="J888" s="54"/>
      <c r="K888" s="53"/>
      <c r="L888" s="68">
        <f t="shared" si="259"/>
        <v>0</v>
      </c>
      <c r="M888" s="54">
        <f t="shared" si="257"/>
        <v>0</v>
      </c>
    </row>
    <row r="889" spans="1:13" s="2" customFormat="1" ht="37.5" customHeight="1" x14ac:dyDescent="0.25">
      <c r="A889" s="27" t="s">
        <v>3987</v>
      </c>
      <c r="B889" s="27" t="s">
        <v>2098</v>
      </c>
      <c r="C889" s="28" t="s">
        <v>755</v>
      </c>
      <c r="D889" s="11"/>
      <c r="E889" s="11"/>
      <c r="F889" s="52">
        <f t="shared" si="258"/>
        <v>0</v>
      </c>
      <c r="G889" s="53"/>
      <c r="H889" s="11"/>
      <c r="I889" s="68">
        <f t="shared" si="256"/>
        <v>0</v>
      </c>
      <c r="J889" s="54"/>
      <c r="K889" s="53"/>
      <c r="L889" s="68">
        <f t="shared" si="259"/>
        <v>0</v>
      </c>
      <c r="M889" s="54">
        <f t="shared" si="257"/>
        <v>0</v>
      </c>
    </row>
    <row r="890" spans="1:13" s="2" customFormat="1" ht="27" x14ac:dyDescent="0.25">
      <c r="A890" s="27" t="s">
        <v>3987</v>
      </c>
      <c r="B890" s="27" t="s">
        <v>2099</v>
      </c>
      <c r="C890" s="28" t="s">
        <v>863</v>
      </c>
      <c r="D890" s="11"/>
      <c r="E890" s="11"/>
      <c r="F890" s="52">
        <f t="shared" si="258"/>
        <v>0</v>
      </c>
      <c r="G890" s="53"/>
      <c r="H890" s="11"/>
      <c r="I890" s="68">
        <f t="shared" si="256"/>
        <v>0</v>
      </c>
      <c r="J890" s="54"/>
      <c r="K890" s="53"/>
      <c r="L890" s="68">
        <f t="shared" si="259"/>
        <v>0</v>
      </c>
      <c r="M890" s="54">
        <f t="shared" si="257"/>
        <v>0</v>
      </c>
    </row>
    <row r="891" spans="1:13" s="2" customFormat="1" ht="13.5" x14ac:dyDescent="0.25">
      <c r="A891" s="27" t="s">
        <v>3987</v>
      </c>
      <c r="B891" s="27" t="s">
        <v>2100</v>
      </c>
      <c r="C891" s="28" t="s">
        <v>914</v>
      </c>
      <c r="D891" s="11"/>
      <c r="E891" s="11"/>
      <c r="F891" s="52">
        <f t="shared" si="258"/>
        <v>0</v>
      </c>
      <c r="G891" s="53"/>
      <c r="H891" s="11"/>
      <c r="I891" s="68">
        <f t="shared" si="256"/>
        <v>0</v>
      </c>
      <c r="J891" s="54"/>
      <c r="K891" s="53"/>
      <c r="L891" s="68">
        <f t="shared" si="259"/>
        <v>0</v>
      </c>
      <c r="M891" s="54">
        <f t="shared" si="257"/>
        <v>0</v>
      </c>
    </row>
    <row r="892" spans="1:13" ht="24.75" customHeight="1" x14ac:dyDescent="0.25">
      <c r="A892" s="16" t="s">
        <v>3987</v>
      </c>
      <c r="B892" s="16" t="s">
        <v>2101</v>
      </c>
      <c r="C892" s="26" t="s">
        <v>1575</v>
      </c>
      <c r="D892" s="7">
        <f>+D893</f>
        <v>0</v>
      </c>
      <c r="E892" s="7">
        <f>+E893</f>
        <v>0</v>
      </c>
      <c r="F892" s="8">
        <f>+F893</f>
        <v>0</v>
      </c>
      <c r="G892" s="10">
        <f>+G893</f>
        <v>0</v>
      </c>
      <c r="H892" s="7">
        <f>+H893</f>
        <v>1193978905</v>
      </c>
      <c r="I892" s="65">
        <f t="shared" ref="F892:I893" si="260">+I893</f>
        <v>1193978905</v>
      </c>
      <c r="J892" s="43">
        <f>+J893</f>
        <v>0</v>
      </c>
      <c r="K892" s="10">
        <f>+K893</f>
        <v>0</v>
      </c>
      <c r="L892" s="65">
        <f t="shared" si="259"/>
        <v>0</v>
      </c>
      <c r="M892" s="42">
        <f t="shared" ref="M892:M893" si="261">L892+I892</f>
        <v>1193978905</v>
      </c>
    </row>
    <row r="893" spans="1:13" s="2" customFormat="1" ht="13.5" x14ac:dyDescent="0.25">
      <c r="A893" s="16" t="s">
        <v>3987</v>
      </c>
      <c r="B893" s="16" t="s">
        <v>2102</v>
      </c>
      <c r="C893" s="17" t="s">
        <v>170</v>
      </c>
      <c r="D893" s="7">
        <f>+D894</f>
        <v>0</v>
      </c>
      <c r="E893" s="7">
        <f>+E894</f>
        <v>0</v>
      </c>
      <c r="F893" s="8">
        <f t="shared" si="260"/>
        <v>0</v>
      </c>
      <c r="G893" s="10">
        <f>+G894</f>
        <v>0</v>
      </c>
      <c r="H893" s="7">
        <f>+H894</f>
        <v>1193978905</v>
      </c>
      <c r="I893" s="65">
        <f t="shared" si="260"/>
        <v>1193978905</v>
      </c>
      <c r="J893" s="43">
        <f>+J894</f>
        <v>0</v>
      </c>
      <c r="K893" s="10">
        <f>+K894</f>
        <v>0</v>
      </c>
      <c r="L893" s="65">
        <f t="shared" si="259"/>
        <v>0</v>
      </c>
      <c r="M893" s="42">
        <f t="shared" si="261"/>
        <v>1193978905</v>
      </c>
    </row>
    <row r="894" spans="1:13" s="2" customFormat="1" ht="13.5" x14ac:dyDescent="0.25">
      <c r="A894" s="16" t="s">
        <v>3987</v>
      </c>
      <c r="B894" s="16" t="s">
        <v>2103</v>
      </c>
      <c r="C894" s="17" t="s">
        <v>330</v>
      </c>
      <c r="D894" s="7">
        <f>SUM(D895:D905)</f>
        <v>0</v>
      </c>
      <c r="E894" s="7">
        <f>SUM(E895:E905)</f>
        <v>0</v>
      </c>
      <c r="F894" s="8">
        <f>+D894+E894</f>
        <v>0</v>
      </c>
      <c r="G894" s="10">
        <f>SUM(G895:G905)</f>
        <v>0</v>
      </c>
      <c r="H894" s="7">
        <f>SUM(H895:H905)</f>
        <v>1193978905</v>
      </c>
      <c r="I894" s="65">
        <f>+SUM(F894:H894)</f>
        <v>1193978905</v>
      </c>
      <c r="J894" s="43">
        <f>SUM(J895:J905)</f>
        <v>0</v>
      </c>
      <c r="K894" s="10">
        <f>SUM(K895:K905)</f>
        <v>0</v>
      </c>
      <c r="L894" s="65">
        <f t="shared" si="259"/>
        <v>0</v>
      </c>
      <c r="M894" s="42">
        <f>SUM(M895:M905)</f>
        <v>1193978905</v>
      </c>
    </row>
    <row r="895" spans="1:13" s="2" customFormat="1" ht="27" x14ac:dyDescent="0.25">
      <c r="A895" s="27" t="s">
        <v>3987</v>
      </c>
      <c r="B895" s="27" t="s">
        <v>2104</v>
      </c>
      <c r="C895" s="28" t="s">
        <v>333</v>
      </c>
      <c r="D895" s="11"/>
      <c r="E895" s="11"/>
      <c r="F895" s="52">
        <f>SUM(D895:E895)</f>
        <v>0</v>
      </c>
      <c r="G895" s="53"/>
      <c r="H895" s="11"/>
      <c r="I895" s="68">
        <f t="shared" ref="I895:I905" si="262">SUM(F895:H895)</f>
        <v>0</v>
      </c>
      <c r="J895" s="54"/>
      <c r="K895" s="53"/>
      <c r="L895" s="68">
        <f t="shared" si="259"/>
        <v>0</v>
      </c>
      <c r="M895" s="54">
        <f t="shared" ref="M895:M905" si="263">+L895+I895</f>
        <v>0</v>
      </c>
    </row>
    <row r="896" spans="1:13" s="2" customFormat="1" ht="13.5" x14ac:dyDescent="0.25">
      <c r="A896" s="27" t="s">
        <v>3987</v>
      </c>
      <c r="B896" s="27" t="s">
        <v>2105</v>
      </c>
      <c r="C896" s="28" t="s">
        <v>369</v>
      </c>
      <c r="D896" s="11"/>
      <c r="E896" s="11"/>
      <c r="F896" s="52">
        <f t="shared" ref="F896:F905" si="264">SUM(D896:E896)</f>
        <v>0</v>
      </c>
      <c r="G896" s="53"/>
      <c r="H896" s="11"/>
      <c r="I896" s="68">
        <f t="shared" si="262"/>
        <v>0</v>
      </c>
      <c r="J896" s="54"/>
      <c r="K896" s="53"/>
      <c r="L896" s="68">
        <f t="shared" si="259"/>
        <v>0</v>
      </c>
      <c r="M896" s="54">
        <f t="shared" si="263"/>
        <v>0</v>
      </c>
    </row>
    <row r="897" spans="1:13" s="2" customFormat="1" ht="40.5" x14ac:dyDescent="0.25">
      <c r="A897" s="27" t="s">
        <v>3987</v>
      </c>
      <c r="B897" s="27" t="s">
        <v>2106</v>
      </c>
      <c r="C897" s="28" t="s">
        <v>384</v>
      </c>
      <c r="D897" s="11"/>
      <c r="E897" s="11"/>
      <c r="F897" s="52">
        <f t="shared" si="264"/>
        <v>0</v>
      </c>
      <c r="G897" s="53"/>
      <c r="H897" s="11"/>
      <c r="I897" s="68">
        <f t="shared" si="262"/>
        <v>0</v>
      </c>
      <c r="J897" s="54"/>
      <c r="K897" s="53"/>
      <c r="L897" s="68">
        <f t="shared" si="259"/>
        <v>0</v>
      </c>
      <c r="M897" s="54">
        <f t="shared" si="263"/>
        <v>0</v>
      </c>
    </row>
    <row r="898" spans="1:13" s="2" customFormat="1" ht="27" x14ac:dyDescent="0.25">
      <c r="A898" s="27" t="s">
        <v>3987</v>
      </c>
      <c r="B898" s="27" t="s">
        <v>2107</v>
      </c>
      <c r="C898" s="28" t="s">
        <v>459</v>
      </c>
      <c r="D898" s="11"/>
      <c r="E898" s="11"/>
      <c r="F898" s="52">
        <f t="shared" si="264"/>
        <v>0</v>
      </c>
      <c r="G898" s="53"/>
      <c r="H898" s="11"/>
      <c r="I898" s="68">
        <f t="shared" si="262"/>
        <v>0</v>
      </c>
      <c r="J898" s="54"/>
      <c r="K898" s="53"/>
      <c r="L898" s="68">
        <f t="shared" si="259"/>
        <v>0</v>
      </c>
      <c r="M898" s="54">
        <f t="shared" si="263"/>
        <v>0</v>
      </c>
    </row>
    <row r="899" spans="1:13" s="2" customFormat="1" ht="13.5" x14ac:dyDescent="0.25">
      <c r="A899" s="27" t="s">
        <v>3987</v>
      </c>
      <c r="B899" s="27" t="s">
        <v>2108</v>
      </c>
      <c r="C899" s="28" t="s">
        <v>588</v>
      </c>
      <c r="D899" s="11"/>
      <c r="E899" s="11"/>
      <c r="F899" s="52">
        <f t="shared" si="264"/>
        <v>0</v>
      </c>
      <c r="G899" s="53"/>
      <c r="H899" s="11">
        <v>34000000</v>
      </c>
      <c r="I899" s="68">
        <f t="shared" si="262"/>
        <v>34000000</v>
      </c>
      <c r="J899" s="54"/>
      <c r="K899" s="53"/>
      <c r="L899" s="68">
        <f t="shared" si="259"/>
        <v>0</v>
      </c>
      <c r="M899" s="54">
        <f t="shared" si="263"/>
        <v>34000000</v>
      </c>
    </row>
    <row r="900" spans="1:13" s="2" customFormat="1" ht="13.5" x14ac:dyDescent="0.25">
      <c r="A900" s="27" t="s">
        <v>3987</v>
      </c>
      <c r="B900" s="27" t="s">
        <v>2109</v>
      </c>
      <c r="C900" s="28" t="s">
        <v>650</v>
      </c>
      <c r="D900" s="11"/>
      <c r="E900" s="11"/>
      <c r="F900" s="52">
        <f t="shared" si="264"/>
        <v>0</v>
      </c>
      <c r="G900" s="53"/>
      <c r="H900" s="11"/>
      <c r="I900" s="68">
        <f t="shared" si="262"/>
        <v>0</v>
      </c>
      <c r="J900" s="54"/>
      <c r="K900" s="53"/>
      <c r="L900" s="68">
        <f t="shared" si="259"/>
        <v>0</v>
      </c>
      <c r="M900" s="54">
        <f t="shared" si="263"/>
        <v>0</v>
      </c>
    </row>
    <row r="901" spans="1:13" s="2" customFormat="1" ht="54" x14ac:dyDescent="0.25">
      <c r="A901" s="27" t="s">
        <v>3987</v>
      </c>
      <c r="B901" s="27" t="s">
        <v>2110</v>
      </c>
      <c r="C901" s="28" t="s">
        <v>674</v>
      </c>
      <c r="D901" s="11"/>
      <c r="E901" s="11"/>
      <c r="F901" s="52">
        <f t="shared" si="264"/>
        <v>0</v>
      </c>
      <c r="G901" s="53"/>
      <c r="H901" s="11">
        <v>15000000</v>
      </c>
      <c r="I901" s="68">
        <f t="shared" si="262"/>
        <v>15000000</v>
      </c>
      <c r="J901" s="54"/>
      <c r="K901" s="53"/>
      <c r="L901" s="68">
        <f t="shared" si="259"/>
        <v>0</v>
      </c>
      <c r="M901" s="54">
        <f t="shared" si="263"/>
        <v>15000000</v>
      </c>
    </row>
    <row r="902" spans="1:13" s="2" customFormat="1" ht="37.5" customHeight="1" x14ac:dyDescent="0.25">
      <c r="A902" s="27" t="s">
        <v>3987</v>
      </c>
      <c r="B902" s="27" t="s">
        <v>2111</v>
      </c>
      <c r="C902" s="28" t="s">
        <v>722</v>
      </c>
      <c r="D902" s="11"/>
      <c r="E902" s="11"/>
      <c r="F902" s="52">
        <f t="shared" si="264"/>
        <v>0</v>
      </c>
      <c r="G902" s="53"/>
      <c r="H902" s="11"/>
      <c r="I902" s="68">
        <f t="shared" si="262"/>
        <v>0</v>
      </c>
      <c r="J902" s="54"/>
      <c r="K902" s="53"/>
      <c r="L902" s="68">
        <f t="shared" si="259"/>
        <v>0</v>
      </c>
      <c r="M902" s="54">
        <f t="shared" si="263"/>
        <v>0</v>
      </c>
    </row>
    <row r="903" spans="1:13" s="2" customFormat="1" ht="37.5" customHeight="1" x14ac:dyDescent="0.25">
      <c r="A903" s="27" t="s">
        <v>3987</v>
      </c>
      <c r="B903" s="27" t="s">
        <v>2112</v>
      </c>
      <c r="C903" s="28" t="s">
        <v>755</v>
      </c>
      <c r="D903" s="11"/>
      <c r="E903" s="11"/>
      <c r="F903" s="52">
        <f t="shared" si="264"/>
        <v>0</v>
      </c>
      <c r="G903" s="53"/>
      <c r="H903" s="11">
        <v>1144978905</v>
      </c>
      <c r="I903" s="68">
        <f t="shared" si="262"/>
        <v>1144978905</v>
      </c>
      <c r="J903" s="54"/>
      <c r="K903" s="53"/>
      <c r="L903" s="68">
        <f t="shared" si="259"/>
        <v>0</v>
      </c>
      <c r="M903" s="54">
        <f t="shared" si="263"/>
        <v>1144978905</v>
      </c>
    </row>
    <row r="904" spans="1:13" s="2" customFormat="1" ht="27" x14ac:dyDescent="0.25">
      <c r="A904" s="27" t="s">
        <v>3987</v>
      </c>
      <c r="B904" s="27" t="s">
        <v>2113</v>
      </c>
      <c r="C904" s="28" t="s">
        <v>863</v>
      </c>
      <c r="D904" s="11"/>
      <c r="E904" s="11"/>
      <c r="F904" s="52">
        <f t="shared" si="264"/>
        <v>0</v>
      </c>
      <c r="G904" s="53"/>
      <c r="H904" s="11"/>
      <c r="I904" s="68">
        <f t="shared" si="262"/>
        <v>0</v>
      </c>
      <c r="J904" s="54"/>
      <c r="K904" s="53"/>
      <c r="L904" s="68">
        <f t="shared" si="259"/>
        <v>0</v>
      </c>
      <c r="M904" s="54">
        <f t="shared" si="263"/>
        <v>0</v>
      </c>
    </row>
    <row r="905" spans="1:13" s="2" customFormat="1" ht="13.5" x14ac:dyDescent="0.25">
      <c r="A905" s="27" t="s">
        <v>3987</v>
      </c>
      <c r="B905" s="27" t="s">
        <v>2114</v>
      </c>
      <c r="C905" s="28" t="s">
        <v>914</v>
      </c>
      <c r="D905" s="11"/>
      <c r="E905" s="11"/>
      <c r="F905" s="52">
        <f t="shared" si="264"/>
        <v>0</v>
      </c>
      <c r="G905" s="53"/>
      <c r="H905" s="11"/>
      <c r="I905" s="68">
        <f t="shared" si="262"/>
        <v>0</v>
      </c>
      <c r="J905" s="54"/>
      <c r="K905" s="53"/>
      <c r="L905" s="68">
        <f t="shared" si="259"/>
        <v>0</v>
      </c>
      <c r="M905" s="54">
        <f t="shared" si="263"/>
        <v>0</v>
      </c>
    </row>
    <row r="906" spans="1:13" ht="27" x14ac:dyDescent="0.25">
      <c r="A906" s="16" t="s">
        <v>1466</v>
      </c>
      <c r="B906" s="16" t="s">
        <v>1467</v>
      </c>
      <c r="C906" s="26" t="s">
        <v>1468</v>
      </c>
      <c r="D906" s="7">
        <f>+D907+D924</f>
        <v>70613815</v>
      </c>
      <c r="E906" s="7">
        <f>+E907+E924</f>
        <v>0</v>
      </c>
      <c r="F906" s="8">
        <f>+D906+E906</f>
        <v>70613815</v>
      </c>
      <c r="G906" s="10">
        <f>+G907+G924</f>
        <v>0</v>
      </c>
      <c r="H906" s="7">
        <f>+H907+H924</f>
        <v>1582774686</v>
      </c>
      <c r="I906" s="65">
        <f>+SUM(F906:H906)</f>
        <v>1653388501</v>
      </c>
      <c r="J906" s="43">
        <f>+J907+J924</f>
        <v>0</v>
      </c>
      <c r="K906" s="10">
        <f>+K907+K924</f>
        <v>0</v>
      </c>
      <c r="L906" s="65">
        <f t="shared" si="259"/>
        <v>0</v>
      </c>
      <c r="M906" s="43">
        <f>+I906+L906</f>
        <v>1653388501</v>
      </c>
    </row>
    <row r="907" spans="1:13" ht="24.75" customHeight="1" x14ac:dyDescent="0.25">
      <c r="A907" s="16" t="s">
        <v>2157</v>
      </c>
      <c r="B907" s="16" t="s">
        <v>2155</v>
      </c>
      <c r="C907" s="26" t="s">
        <v>1578</v>
      </c>
      <c r="D907" s="7">
        <f t="shared" ref="D907:K907" si="265">+D908+D921</f>
        <v>70613815</v>
      </c>
      <c r="E907" s="7">
        <f t="shared" si="265"/>
        <v>0</v>
      </c>
      <c r="F907" s="7">
        <f t="shared" si="265"/>
        <v>70613815</v>
      </c>
      <c r="G907" s="7">
        <f t="shared" si="265"/>
        <v>0</v>
      </c>
      <c r="H907" s="7">
        <f t="shared" si="265"/>
        <v>879319270</v>
      </c>
      <c r="I907" s="7">
        <f t="shared" si="265"/>
        <v>949933085</v>
      </c>
      <c r="J907" s="7">
        <f t="shared" si="265"/>
        <v>0</v>
      </c>
      <c r="K907" s="7">
        <f t="shared" si="265"/>
        <v>0</v>
      </c>
      <c r="L907" s="65">
        <f t="shared" si="259"/>
        <v>0</v>
      </c>
      <c r="M907" s="42">
        <f t="shared" ref="M907:M908" si="266">L907+I907</f>
        <v>949933085</v>
      </c>
    </row>
    <row r="908" spans="1:13" s="2" customFormat="1" ht="13.5" x14ac:dyDescent="0.25">
      <c r="A908" s="16" t="s">
        <v>2157</v>
      </c>
      <c r="B908" s="16" t="s">
        <v>2142</v>
      </c>
      <c r="C908" s="17" t="s">
        <v>170</v>
      </c>
      <c r="D908" s="7">
        <f>+D909</f>
        <v>70613815</v>
      </c>
      <c r="E908" s="7">
        <f>+E909</f>
        <v>0</v>
      </c>
      <c r="F908" s="8">
        <f t="shared" ref="F908:I908" si="267">+F909</f>
        <v>70613815</v>
      </c>
      <c r="G908" s="10">
        <f>+G909</f>
        <v>0</v>
      </c>
      <c r="H908" s="7">
        <f>+H909</f>
        <v>763941770</v>
      </c>
      <c r="I908" s="65">
        <f t="shared" si="267"/>
        <v>834555585</v>
      </c>
      <c r="J908" s="43">
        <f>+J909</f>
        <v>0</v>
      </c>
      <c r="K908" s="10">
        <f>+K909</f>
        <v>0</v>
      </c>
      <c r="L908" s="65">
        <f t="shared" si="259"/>
        <v>0</v>
      </c>
      <c r="M908" s="42">
        <f t="shared" si="266"/>
        <v>834555585</v>
      </c>
    </row>
    <row r="909" spans="1:13" s="2" customFormat="1" ht="13.5" x14ac:dyDescent="0.25">
      <c r="A909" s="16" t="s">
        <v>2157</v>
      </c>
      <c r="B909" s="16" t="s">
        <v>2143</v>
      </c>
      <c r="C909" s="17" t="s">
        <v>330</v>
      </c>
      <c r="D909" s="7">
        <f>SUM(D910:D920)</f>
        <v>70613815</v>
      </c>
      <c r="E909" s="7">
        <f>SUM(E910:E920)</f>
        <v>0</v>
      </c>
      <c r="F909" s="8">
        <f>+D909+E909</f>
        <v>70613815</v>
      </c>
      <c r="G909" s="10">
        <f>SUM(G910:G920)</f>
        <v>0</v>
      </c>
      <c r="H909" s="7">
        <f>SUM(H910:H920)</f>
        <v>763941770</v>
      </c>
      <c r="I909" s="65">
        <f>+SUM(F909:H909)</f>
        <v>834555585</v>
      </c>
      <c r="J909" s="43">
        <f>SUM(J910:J920)</f>
        <v>0</v>
      </c>
      <c r="K909" s="10">
        <f>SUM(K910:K920)</f>
        <v>0</v>
      </c>
      <c r="L909" s="65">
        <f>SUM(J909:K909)</f>
        <v>0</v>
      </c>
      <c r="M909" s="42">
        <f>SUM(M910:M920)</f>
        <v>834555585</v>
      </c>
    </row>
    <row r="910" spans="1:13" s="2" customFormat="1" ht="27" x14ac:dyDescent="0.25">
      <c r="A910" s="27" t="s">
        <v>2157</v>
      </c>
      <c r="B910" s="27" t="s">
        <v>2144</v>
      </c>
      <c r="C910" s="28" t="s">
        <v>333</v>
      </c>
      <c r="D910" s="11"/>
      <c r="E910" s="11"/>
      <c r="F910" s="52">
        <f>SUM(D910:E910)</f>
        <v>0</v>
      </c>
      <c r="G910" s="53"/>
      <c r="H910" s="11"/>
      <c r="I910" s="68">
        <f t="shared" ref="I910:I920" si="268">SUM(F910:H910)</f>
        <v>0</v>
      </c>
      <c r="J910" s="54"/>
      <c r="K910" s="53"/>
      <c r="L910" s="68">
        <f t="shared" si="259"/>
        <v>0</v>
      </c>
      <c r="M910" s="54">
        <f t="shared" ref="M910:M920" si="269">+L910+I910</f>
        <v>0</v>
      </c>
    </row>
    <row r="911" spans="1:13" s="2" customFormat="1" ht="13.5" x14ac:dyDescent="0.25">
      <c r="A911" s="27" t="s">
        <v>2157</v>
      </c>
      <c r="B911" s="27" t="s">
        <v>2145</v>
      </c>
      <c r="C911" s="28" t="s">
        <v>369</v>
      </c>
      <c r="D911" s="11"/>
      <c r="E911" s="11"/>
      <c r="F911" s="52">
        <f t="shared" ref="F911:F920" si="270">SUM(D911:E911)</f>
        <v>0</v>
      </c>
      <c r="G911" s="53"/>
      <c r="H911" s="11"/>
      <c r="I911" s="68">
        <f t="shared" si="268"/>
        <v>0</v>
      </c>
      <c r="J911" s="54"/>
      <c r="K911" s="53"/>
      <c r="L911" s="68">
        <f>SUM(J911:K911)</f>
        <v>0</v>
      </c>
      <c r="M911" s="54">
        <f t="shared" si="269"/>
        <v>0</v>
      </c>
    </row>
    <row r="912" spans="1:13" s="2" customFormat="1" ht="40.5" x14ac:dyDescent="0.25">
      <c r="A912" s="27" t="s">
        <v>2157</v>
      </c>
      <c r="B912" s="27" t="s">
        <v>2146</v>
      </c>
      <c r="C912" s="28" t="s">
        <v>384</v>
      </c>
      <c r="D912" s="11"/>
      <c r="E912" s="11"/>
      <c r="F912" s="52">
        <f t="shared" si="270"/>
        <v>0</v>
      </c>
      <c r="G912" s="53"/>
      <c r="H912" s="11"/>
      <c r="I912" s="68">
        <f t="shared" si="268"/>
        <v>0</v>
      </c>
      <c r="J912" s="54"/>
      <c r="K912" s="53"/>
      <c r="L912" s="68">
        <f>SUM(J912:K912)</f>
        <v>0</v>
      </c>
      <c r="M912" s="54">
        <f t="shared" si="269"/>
        <v>0</v>
      </c>
    </row>
    <row r="913" spans="1:13" s="2" customFormat="1" ht="27" x14ac:dyDescent="0.25">
      <c r="A913" s="27" t="s">
        <v>2157</v>
      </c>
      <c r="B913" s="27" t="s">
        <v>2147</v>
      </c>
      <c r="C913" s="28" t="s">
        <v>459</v>
      </c>
      <c r="D913" s="11"/>
      <c r="E913" s="11"/>
      <c r="F913" s="52">
        <f t="shared" si="270"/>
        <v>0</v>
      </c>
      <c r="G913" s="53"/>
      <c r="H913" s="11">
        <v>6105512</v>
      </c>
      <c r="I913" s="68">
        <f t="shared" si="268"/>
        <v>6105512</v>
      </c>
      <c r="J913" s="54"/>
      <c r="K913" s="53"/>
      <c r="L913" s="68">
        <f>SUM(J913:K913)</f>
        <v>0</v>
      </c>
      <c r="M913" s="54">
        <f t="shared" si="269"/>
        <v>6105512</v>
      </c>
    </row>
    <row r="914" spans="1:13" s="2" customFormat="1" ht="13.5" x14ac:dyDescent="0.25">
      <c r="A914" s="27" t="s">
        <v>2157</v>
      </c>
      <c r="B914" s="27" t="s">
        <v>2148</v>
      </c>
      <c r="C914" s="28" t="s">
        <v>588</v>
      </c>
      <c r="D914" s="11"/>
      <c r="E914" s="11"/>
      <c r="F914" s="52">
        <f t="shared" si="270"/>
        <v>0</v>
      </c>
      <c r="G914" s="53"/>
      <c r="H914" s="11"/>
      <c r="I914" s="68">
        <f t="shared" si="268"/>
        <v>0</v>
      </c>
      <c r="J914" s="54"/>
      <c r="K914" s="53"/>
      <c r="L914" s="68">
        <f t="shared" si="259"/>
        <v>0</v>
      </c>
      <c r="M914" s="54">
        <f t="shared" si="269"/>
        <v>0</v>
      </c>
    </row>
    <row r="915" spans="1:13" s="2" customFormat="1" ht="13.5" x14ac:dyDescent="0.25">
      <c r="A915" s="27" t="s">
        <v>2157</v>
      </c>
      <c r="B915" s="27" t="s">
        <v>2149</v>
      </c>
      <c r="C915" s="28" t="s">
        <v>650</v>
      </c>
      <c r="D915" s="11"/>
      <c r="E915" s="11"/>
      <c r="F915" s="52">
        <f t="shared" si="270"/>
        <v>0</v>
      </c>
      <c r="G915" s="53"/>
      <c r="H915" s="11"/>
      <c r="I915" s="68">
        <f t="shared" si="268"/>
        <v>0</v>
      </c>
      <c r="J915" s="54"/>
      <c r="K915" s="53"/>
      <c r="L915" s="68">
        <f>SUM(J915:K915)</f>
        <v>0</v>
      </c>
      <c r="M915" s="54">
        <f t="shared" si="269"/>
        <v>0</v>
      </c>
    </row>
    <row r="916" spans="1:13" s="2" customFormat="1" ht="54" x14ac:dyDescent="0.25">
      <c r="A916" s="27" t="s">
        <v>2157</v>
      </c>
      <c r="B916" s="27" t="s">
        <v>2150</v>
      </c>
      <c r="C916" s="28" t="s">
        <v>674</v>
      </c>
      <c r="D916" s="11"/>
      <c r="E916" s="11"/>
      <c r="F916" s="52">
        <f t="shared" si="270"/>
        <v>0</v>
      </c>
      <c r="G916" s="53"/>
      <c r="H916" s="11"/>
      <c r="I916" s="68">
        <f t="shared" si="268"/>
        <v>0</v>
      </c>
      <c r="J916" s="54"/>
      <c r="K916" s="53"/>
      <c r="L916" s="68">
        <f>SUM(J916:K916)</f>
        <v>0</v>
      </c>
      <c r="M916" s="54">
        <f t="shared" si="269"/>
        <v>0</v>
      </c>
    </row>
    <row r="917" spans="1:13" s="2" customFormat="1" ht="37.5" customHeight="1" x14ac:dyDescent="0.25">
      <c r="A917" s="27" t="s">
        <v>2157</v>
      </c>
      <c r="B917" s="27" t="s">
        <v>2151</v>
      </c>
      <c r="C917" s="28" t="s">
        <v>722</v>
      </c>
      <c r="D917" s="11"/>
      <c r="E917" s="11"/>
      <c r="F917" s="52">
        <f t="shared" si="270"/>
        <v>0</v>
      </c>
      <c r="G917" s="53"/>
      <c r="H917" s="11"/>
      <c r="I917" s="68">
        <f t="shared" si="268"/>
        <v>0</v>
      </c>
      <c r="J917" s="54"/>
      <c r="K917" s="53"/>
      <c r="L917" s="68">
        <f t="shared" si="259"/>
        <v>0</v>
      </c>
      <c r="M917" s="54">
        <f t="shared" si="269"/>
        <v>0</v>
      </c>
    </row>
    <row r="918" spans="1:13" s="2" customFormat="1" ht="37.5" customHeight="1" x14ac:dyDescent="0.25">
      <c r="A918" s="27" t="s">
        <v>2157</v>
      </c>
      <c r="B918" s="27" t="s">
        <v>2152</v>
      </c>
      <c r="C918" s="28" t="s">
        <v>755</v>
      </c>
      <c r="D918" s="11">
        <v>70613815</v>
      </c>
      <c r="E918" s="11"/>
      <c r="F918" s="52">
        <f t="shared" si="270"/>
        <v>70613815</v>
      </c>
      <c r="G918" s="53"/>
      <c r="H918" s="11">
        <v>757836258</v>
      </c>
      <c r="I918" s="68">
        <f t="shared" si="268"/>
        <v>828450073</v>
      </c>
      <c r="J918" s="54"/>
      <c r="K918" s="53"/>
      <c r="L918" s="68">
        <f>SUM(J918:K918)</f>
        <v>0</v>
      </c>
      <c r="M918" s="54">
        <f t="shared" si="269"/>
        <v>828450073</v>
      </c>
    </row>
    <row r="919" spans="1:13" s="2" customFormat="1" ht="27" x14ac:dyDescent="0.25">
      <c r="A919" s="27" t="s">
        <v>2157</v>
      </c>
      <c r="B919" s="27" t="s">
        <v>2153</v>
      </c>
      <c r="C919" s="28" t="s">
        <v>863</v>
      </c>
      <c r="D919" s="11"/>
      <c r="E919" s="11"/>
      <c r="F919" s="52">
        <f t="shared" si="270"/>
        <v>0</v>
      </c>
      <c r="G919" s="53"/>
      <c r="H919" s="11"/>
      <c r="I919" s="68">
        <f t="shared" si="268"/>
        <v>0</v>
      </c>
      <c r="J919" s="54"/>
      <c r="K919" s="53"/>
      <c r="L919" s="68">
        <f>SUM(J919:K919)</f>
        <v>0</v>
      </c>
      <c r="M919" s="54">
        <f t="shared" si="269"/>
        <v>0</v>
      </c>
    </row>
    <row r="920" spans="1:13" s="2" customFormat="1" ht="13.5" x14ac:dyDescent="0.25">
      <c r="A920" s="27" t="s">
        <v>2157</v>
      </c>
      <c r="B920" s="27" t="s">
        <v>2154</v>
      </c>
      <c r="C920" s="28" t="s">
        <v>914</v>
      </c>
      <c r="D920" s="11"/>
      <c r="E920" s="11"/>
      <c r="F920" s="52">
        <f t="shared" si="270"/>
        <v>0</v>
      </c>
      <c r="G920" s="53"/>
      <c r="H920" s="11"/>
      <c r="I920" s="68">
        <f t="shared" si="268"/>
        <v>0</v>
      </c>
      <c r="J920" s="54"/>
      <c r="K920" s="53"/>
      <c r="L920" s="68">
        <f t="shared" ref="L920" si="271">SUM(J920:K920)</f>
        <v>0</v>
      </c>
      <c r="M920" s="54">
        <f t="shared" si="269"/>
        <v>0</v>
      </c>
    </row>
    <row r="921" spans="1:13" s="2" customFormat="1" ht="45" customHeight="1" x14ac:dyDescent="0.25">
      <c r="A921" s="16" t="s">
        <v>2157</v>
      </c>
      <c r="B921" s="16" t="s">
        <v>7018</v>
      </c>
      <c r="C921" s="17" t="s">
        <v>917</v>
      </c>
      <c r="D921" s="7">
        <f>+D922</f>
        <v>0</v>
      </c>
      <c r="E921" s="7">
        <f>+E922</f>
        <v>0</v>
      </c>
      <c r="F921" s="8">
        <f>+D921+E921</f>
        <v>0</v>
      </c>
      <c r="G921" s="10">
        <f t="shared" ref="G921:L921" si="272">+G922</f>
        <v>0</v>
      </c>
      <c r="H921" s="10">
        <f t="shared" si="272"/>
        <v>115377500</v>
      </c>
      <c r="I921" s="65">
        <f t="shared" si="272"/>
        <v>115377500</v>
      </c>
      <c r="J921" s="10">
        <f t="shared" si="272"/>
        <v>0</v>
      </c>
      <c r="K921" s="10">
        <f t="shared" si="272"/>
        <v>0</v>
      </c>
      <c r="L921" s="65">
        <f t="shared" si="272"/>
        <v>0</v>
      </c>
      <c r="M921" s="42">
        <f>+L921+I921</f>
        <v>115377500</v>
      </c>
    </row>
    <row r="922" spans="1:13" s="2" customFormat="1" ht="45" customHeight="1" x14ac:dyDescent="0.25">
      <c r="A922" s="16" t="s">
        <v>2157</v>
      </c>
      <c r="B922" s="16" t="s">
        <v>7019</v>
      </c>
      <c r="C922" s="17" t="s">
        <v>7020</v>
      </c>
      <c r="D922" s="7">
        <f>+D923</f>
        <v>0</v>
      </c>
      <c r="E922" s="7">
        <f>+E923</f>
        <v>0</v>
      </c>
      <c r="F922" s="8">
        <f>+D922+E922</f>
        <v>0</v>
      </c>
      <c r="G922" s="10">
        <f>+G923</f>
        <v>0</v>
      </c>
      <c r="H922" s="10">
        <f>+H923</f>
        <v>115377500</v>
      </c>
      <c r="I922" s="65">
        <f>SUM(F922:H922)</f>
        <v>115377500</v>
      </c>
      <c r="J922" s="10">
        <f>+J923</f>
        <v>0</v>
      </c>
      <c r="K922" s="10">
        <f>+K923</f>
        <v>0</v>
      </c>
      <c r="L922" s="65">
        <f>+L923</f>
        <v>0</v>
      </c>
      <c r="M922" s="42">
        <f>+L922+I922</f>
        <v>115377500</v>
      </c>
    </row>
    <row r="923" spans="1:13" s="2" customFormat="1" ht="13.5" x14ac:dyDescent="0.25">
      <c r="A923" s="27" t="s">
        <v>2157</v>
      </c>
      <c r="B923" s="27" t="s">
        <v>7021</v>
      </c>
      <c r="C923" s="28" t="s">
        <v>7022</v>
      </c>
      <c r="D923" s="11"/>
      <c r="E923" s="11"/>
      <c r="F923" s="52">
        <f>SUM(D923:E923)</f>
        <v>0</v>
      </c>
      <c r="G923" s="53"/>
      <c r="H923" s="11">
        <v>115377500</v>
      </c>
      <c r="I923" s="68">
        <f>SUM(F923:H923)</f>
        <v>115377500</v>
      </c>
      <c r="J923" s="54"/>
      <c r="K923" s="53"/>
      <c r="L923" s="68">
        <f>SUM(J923:K923)</f>
        <v>0</v>
      </c>
      <c r="M923" s="54">
        <f>+L923+I923</f>
        <v>115377500</v>
      </c>
    </row>
    <row r="924" spans="1:13" ht="24.75" customHeight="1" x14ac:dyDescent="0.25">
      <c r="A924" s="16" t="s">
        <v>2157</v>
      </c>
      <c r="B924" s="16" t="s">
        <v>2156</v>
      </c>
      <c r="C924" s="26" t="s">
        <v>1579</v>
      </c>
      <c r="D924" s="7">
        <f>+D925</f>
        <v>0</v>
      </c>
      <c r="E924" s="7">
        <f>+E925</f>
        <v>0</v>
      </c>
      <c r="F924" s="8">
        <f t="shared" ref="F924:I925" si="273">+F925</f>
        <v>0</v>
      </c>
      <c r="G924" s="10">
        <f>+G925</f>
        <v>0</v>
      </c>
      <c r="H924" s="7">
        <f>+H925</f>
        <v>703455416</v>
      </c>
      <c r="I924" s="65">
        <f t="shared" si="273"/>
        <v>703455416</v>
      </c>
      <c r="J924" s="43">
        <f>+J925</f>
        <v>0</v>
      </c>
      <c r="K924" s="10">
        <f>+K925</f>
        <v>0</v>
      </c>
      <c r="L924" s="65">
        <f>SUM(J924:K924)</f>
        <v>0</v>
      </c>
      <c r="M924" s="42">
        <f t="shared" ref="M924:M925" si="274">L924+I924</f>
        <v>703455416</v>
      </c>
    </row>
    <row r="925" spans="1:13" s="2" customFormat="1" ht="13.5" x14ac:dyDescent="0.25">
      <c r="A925" s="16" t="s">
        <v>2157</v>
      </c>
      <c r="B925" s="16" t="s">
        <v>2158</v>
      </c>
      <c r="C925" s="17" t="s">
        <v>170</v>
      </c>
      <c r="D925" s="7">
        <f>+D926</f>
        <v>0</v>
      </c>
      <c r="E925" s="7">
        <f>+E926</f>
        <v>0</v>
      </c>
      <c r="F925" s="8">
        <f t="shared" si="273"/>
        <v>0</v>
      </c>
      <c r="G925" s="10">
        <f>+G926</f>
        <v>0</v>
      </c>
      <c r="H925" s="7">
        <f>+H926</f>
        <v>703455416</v>
      </c>
      <c r="I925" s="65">
        <f t="shared" si="273"/>
        <v>703455416</v>
      </c>
      <c r="J925" s="43">
        <f>+J926</f>
        <v>0</v>
      </c>
      <c r="K925" s="10">
        <f>+K926</f>
        <v>0</v>
      </c>
      <c r="L925" s="65">
        <f>SUM(J925:K925)</f>
        <v>0</v>
      </c>
      <c r="M925" s="42">
        <f t="shared" si="274"/>
        <v>703455416</v>
      </c>
    </row>
    <row r="926" spans="1:13" s="2" customFormat="1" ht="13.5" x14ac:dyDescent="0.25">
      <c r="A926" s="16" t="s">
        <v>2157</v>
      </c>
      <c r="B926" s="16" t="s">
        <v>2159</v>
      </c>
      <c r="C926" s="17" t="s">
        <v>330</v>
      </c>
      <c r="D926" s="7">
        <f>SUM(D927:D937)</f>
        <v>0</v>
      </c>
      <c r="E926" s="7">
        <f>SUM(E927:E937)</f>
        <v>0</v>
      </c>
      <c r="F926" s="8">
        <f>+D926+E926</f>
        <v>0</v>
      </c>
      <c r="G926" s="10">
        <f>SUM(G927:G937)</f>
        <v>0</v>
      </c>
      <c r="H926" s="7">
        <f>SUM(H927:H937)</f>
        <v>703455416</v>
      </c>
      <c r="I926" s="65">
        <f>+SUM(F926:H926)</f>
        <v>703455416</v>
      </c>
      <c r="J926" s="43">
        <f>SUM(J927:J937)</f>
        <v>0</v>
      </c>
      <c r="K926" s="10">
        <f>SUM(K927:K937)</f>
        <v>0</v>
      </c>
      <c r="L926" s="65">
        <f>SUM(J926:K926)</f>
        <v>0</v>
      </c>
      <c r="M926" s="42">
        <f>SUM(M927:M937)</f>
        <v>703455416</v>
      </c>
    </row>
    <row r="927" spans="1:13" s="2" customFormat="1" ht="27" x14ac:dyDescent="0.25">
      <c r="A927" s="27" t="s">
        <v>2157</v>
      </c>
      <c r="B927" s="27" t="s">
        <v>2160</v>
      </c>
      <c r="C927" s="28" t="s">
        <v>333</v>
      </c>
      <c r="D927" s="11"/>
      <c r="E927" s="11"/>
      <c r="F927" s="52">
        <f>SUM(D927:E927)</f>
        <v>0</v>
      </c>
      <c r="G927" s="53"/>
      <c r="H927" s="11"/>
      <c r="I927" s="68">
        <f t="shared" ref="I927:I937" si="275">SUM(F927:H927)</f>
        <v>0</v>
      </c>
      <c r="J927" s="54"/>
      <c r="K927" s="53"/>
      <c r="L927" s="68">
        <f t="shared" si="259"/>
        <v>0</v>
      </c>
      <c r="M927" s="54">
        <f t="shared" ref="M927:M937" si="276">+L927+I927</f>
        <v>0</v>
      </c>
    </row>
    <row r="928" spans="1:13" s="2" customFormat="1" ht="13.5" x14ac:dyDescent="0.25">
      <c r="A928" s="27" t="s">
        <v>2157</v>
      </c>
      <c r="B928" s="27" t="s">
        <v>2161</v>
      </c>
      <c r="C928" s="28" t="s">
        <v>369</v>
      </c>
      <c r="D928" s="11"/>
      <c r="E928" s="11"/>
      <c r="F928" s="52">
        <f t="shared" ref="F928:F937" si="277">SUM(D928:E928)</f>
        <v>0</v>
      </c>
      <c r="G928" s="53"/>
      <c r="H928" s="11"/>
      <c r="I928" s="68">
        <f t="shared" si="275"/>
        <v>0</v>
      </c>
      <c r="J928" s="54"/>
      <c r="K928" s="53"/>
      <c r="L928" s="68">
        <f>SUM(J928:K928)</f>
        <v>0</v>
      </c>
      <c r="M928" s="54">
        <f t="shared" si="276"/>
        <v>0</v>
      </c>
    </row>
    <row r="929" spans="1:13" s="2" customFormat="1" ht="40.5" x14ac:dyDescent="0.25">
      <c r="A929" s="27" t="s">
        <v>2157</v>
      </c>
      <c r="B929" s="27" t="s">
        <v>2162</v>
      </c>
      <c r="C929" s="28" t="s">
        <v>384</v>
      </c>
      <c r="D929" s="11"/>
      <c r="E929" s="11"/>
      <c r="F929" s="52">
        <f t="shared" si="277"/>
        <v>0</v>
      </c>
      <c r="G929" s="53"/>
      <c r="H929" s="11"/>
      <c r="I929" s="68">
        <f t="shared" si="275"/>
        <v>0</v>
      </c>
      <c r="J929" s="54"/>
      <c r="K929" s="53"/>
      <c r="L929" s="68">
        <f>SUM(J929:K929)</f>
        <v>0</v>
      </c>
      <c r="M929" s="54">
        <f t="shared" si="276"/>
        <v>0</v>
      </c>
    </row>
    <row r="930" spans="1:13" s="2" customFormat="1" ht="27" x14ac:dyDescent="0.25">
      <c r="A930" s="27" t="s">
        <v>2157</v>
      </c>
      <c r="B930" s="27" t="s">
        <v>2163</v>
      </c>
      <c r="C930" s="28" t="s">
        <v>459</v>
      </c>
      <c r="D930" s="11"/>
      <c r="E930" s="11"/>
      <c r="F930" s="52">
        <f t="shared" si="277"/>
        <v>0</v>
      </c>
      <c r="G930" s="53"/>
      <c r="H930" s="11">
        <v>25000000</v>
      </c>
      <c r="I930" s="68">
        <f t="shared" si="275"/>
        <v>25000000</v>
      </c>
      <c r="J930" s="54"/>
      <c r="K930" s="53"/>
      <c r="L930" s="68">
        <f>SUM(J930:K930)</f>
        <v>0</v>
      </c>
      <c r="M930" s="54">
        <f t="shared" si="276"/>
        <v>25000000</v>
      </c>
    </row>
    <row r="931" spans="1:13" s="2" customFormat="1" ht="13.5" x14ac:dyDescent="0.25">
      <c r="A931" s="27" t="s">
        <v>2157</v>
      </c>
      <c r="B931" s="27" t="s">
        <v>2164</v>
      </c>
      <c r="C931" s="28" t="s">
        <v>588</v>
      </c>
      <c r="D931" s="11"/>
      <c r="E931" s="11"/>
      <c r="F931" s="52">
        <f t="shared" si="277"/>
        <v>0</v>
      </c>
      <c r="G931" s="53"/>
      <c r="H931" s="11">
        <v>5000000</v>
      </c>
      <c r="I931" s="68">
        <f t="shared" si="275"/>
        <v>5000000</v>
      </c>
      <c r="J931" s="54"/>
      <c r="K931" s="53"/>
      <c r="L931" s="68">
        <f t="shared" si="259"/>
        <v>0</v>
      </c>
      <c r="M931" s="54">
        <f t="shared" si="276"/>
        <v>5000000</v>
      </c>
    </row>
    <row r="932" spans="1:13" s="2" customFormat="1" ht="13.5" x14ac:dyDescent="0.25">
      <c r="A932" s="27" t="s">
        <v>2157</v>
      </c>
      <c r="B932" s="27" t="s">
        <v>2165</v>
      </c>
      <c r="C932" s="28" t="s">
        <v>650</v>
      </c>
      <c r="D932" s="11"/>
      <c r="E932" s="11"/>
      <c r="F932" s="52">
        <f t="shared" si="277"/>
        <v>0</v>
      </c>
      <c r="G932" s="53"/>
      <c r="H932" s="11"/>
      <c r="I932" s="68">
        <f t="shared" si="275"/>
        <v>0</v>
      </c>
      <c r="J932" s="54"/>
      <c r="K932" s="53"/>
      <c r="L932" s="68">
        <f>SUM(J932:K932)</f>
        <v>0</v>
      </c>
      <c r="M932" s="54">
        <f t="shared" si="276"/>
        <v>0</v>
      </c>
    </row>
    <row r="933" spans="1:13" s="2" customFormat="1" ht="54" x14ac:dyDescent="0.25">
      <c r="A933" s="27" t="s">
        <v>2157</v>
      </c>
      <c r="B933" s="27" t="s">
        <v>2166</v>
      </c>
      <c r="C933" s="28" t="s">
        <v>674</v>
      </c>
      <c r="D933" s="11"/>
      <c r="E933" s="11"/>
      <c r="F933" s="52">
        <f t="shared" si="277"/>
        <v>0</v>
      </c>
      <c r="G933" s="53"/>
      <c r="H933" s="11">
        <v>140000000</v>
      </c>
      <c r="I933" s="68">
        <f t="shared" si="275"/>
        <v>140000000</v>
      </c>
      <c r="J933" s="54"/>
      <c r="K933" s="53"/>
      <c r="L933" s="68">
        <f>SUM(J933:K933)</f>
        <v>0</v>
      </c>
      <c r="M933" s="54">
        <f t="shared" si="276"/>
        <v>140000000</v>
      </c>
    </row>
    <row r="934" spans="1:13" s="2" customFormat="1" ht="37.5" customHeight="1" x14ac:dyDescent="0.25">
      <c r="A934" s="27" t="s">
        <v>2157</v>
      </c>
      <c r="B934" s="27" t="s">
        <v>2167</v>
      </c>
      <c r="C934" s="28" t="s">
        <v>722</v>
      </c>
      <c r="D934" s="11"/>
      <c r="E934" s="11"/>
      <c r="F934" s="52">
        <f t="shared" si="277"/>
        <v>0</v>
      </c>
      <c r="G934" s="53"/>
      <c r="H934" s="11"/>
      <c r="I934" s="68">
        <f t="shared" si="275"/>
        <v>0</v>
      </c>
      <c r="J934" s="54"/>
      <c r="K934" s="53"/>
      <c r="L934" s="68">
        <f>SUM(J934:K934)</f>
        <v>0</v>
      </c>
      <c r="M934" s="54">
        <f t="shared" si="276"/>
        <v>0</v>
      </c>
    </row>
    <row r="935" spans="1:13" s="2" customFormat="1" ht="37.5" customHeight="1" x14ac:dyDescent="0.25">
      <c r="A935" s="27" t="s">
        <v>2157</v>
      </c>
      <c r="B935" s="27" t="s">
        <v>2168</v>
      </c>
      <c r="C935" s="28" t="s">
        <v>755</v>
      </c>
      <c r="D935" s="11"/>
      <c r="E935" s="11"/>
      <c r="F935" s="52">
        <f t="shared" si="277"/>
        <v>0</v>
      </c>
      <c r="G935" s="53"/>
      <c r="H935" s="11">
        <v>438010416</v>
      </c>
      <c r="I935" s="68">
        <f t="shared" si="275"/>
        <v>438010416</v>
      </c>
      <c r="J935" s="54"/>
      <c r="K935" s="53"/>
      <c r="L935" s="68">
        <f>SUM(J935:K935)</f>
        <v>0</v>
      </c>
      <c r="M935" s="54">
        <f t="shared" si="276"/>
        <v>438010416</v>
      </c>
    </row>
    <row r="936" spans="1:13" s="2" customFormat="1" ht="27" x14ac:dyDescent="0.25">
      <c r="A936" s="27" t="s">
        <v>2157</v>
      </c>
      <c r="B936" s="27" t="s">
        <v>2169</v>
      </c>
      <c r="C936" s="28" t="s">
        <v>863</v>
      </c>
      <c r="D936" s="11"/>
      <c r="E936" s="11"/>
      <c r="F936" s="52">
        <f t="shared" si="277"/>
        <v>0</v>
      </c>
      <c r="G936" s="53"/>
      <c r="H936" s="11"/>
      <c r="I936" s="68">
        <f t="shared" si="275"/>
        <v>0</v>
      </c>
      <c r="J936" s="54"/>
      <c r="K936" s="53"/>
      <c r="L936" s="68">
        <f t="shared" si="259"/>
        <v>0</v>
      </c>
      <c r="M936" s="54">
        <f t="shared" si="276"/>
        <v>0</v>
      </c>
    </row>
    <row r="937" spans="1:13" s="2" customFormat="1" ht="13.5" x14ac:dyDescent="0.25">
      <c r="A937" s="27" t="s">
        <v>2157</v>
      </c>
      <c r="B937" s="27" t="s">
        <v>2170</v>
      </c>
      <c r="C937" s="28" t="s">
        <v>914</v>
      </c>
      <c r="D937" s="11"/>
      <c r="E937" s="11"/>
      <c r="F937" s="52">
        <f t="shared" si="277"/>
        <v>0</v>
      </c>
      <c r="G937" s="53"/>
      <c r="H937" s="11">
        <v>95445000</v>
      </c>
      <c r="I937" s="68">
        <f t="shared" si="275"/>
        <v>95445000</v>
      </c>
      <c r="J937" s="54"/>
      <c r="K937" s="53"/>
      <c r="L937" s="68">
        <f>SUM(J937:K937)</f>
        <v>0</v>
      </c>
      <c r="M937" s="54">
        <f t="shared" si="276"/>
        <v>95445000</v>
      </c>
    </row>
    <row r="938" spans="1:13" ht="40.5" x14ac:dyDescent="0.25">
      <c r="A938" s="16" t="s">
        <v>1469</v>
      </c>
      <c r="B938" s="16" t="s">
        <v>1470</v>
      </c>
      <c r="C938" s="26" t="s">
        <v>1471</v>
      </c>
      <c r="D938" s="7">
        <f>+D939+D953</f>
        <v>0</v>
      </c>
      <c r="E938" s="7">
        <f>+E939+E953</f>
        <v>0</v>
      </c>
      <c r="F938" s="8">
        <f>+D938+E938</f>
        <v>0</v>
      </c>
      <c r="G938" s="10">
        <f>+G939+G953</f>
        <v>0</v>
      </c>
      <c r="H938" s="7">
        <f>+H939+H953</f>
        <v>0</v>
      </c>
      <c r="I938" s="65">
        <f>+SUM(F938:H938)</f>
        <v>0</v>
      </c>
      <c r="J938" s="43">
        <f>+J939+J953</f>
        <v>0</v>
      </c>
      <c r="K938" s="10">
        <f>+K939+K953</f>
        <v>0</v>
      </c>
      <c r="L938" s="65">
        <f>SUM(J938:K938)</f>
        <v>0</v>
      </c>
      <c r="M938" s="43">
        <f>+I938+L938</f>
        <v>0</v>
      </c>
    </row>
    <row r="939" spans="1:13" ht="24.75" customHeight="1" x14ac:dyDescent="0.25">
      <c r="A939" s="16" t="s">
        <v>2198</v>
      </c>
      <c r="B939" s="16" t="s">
        <v>2184</v>
      </c>
      <c r="C939" s="26" t="s">
        <v>1580</v>
      </c>
      <c r="D939" s="7">
        <f>+D940</f>
        <v>0</v>
      </c>
      <c r="E939" s="7">
        <f>+E940</f>
        <v>0</v>
      </c>
      <c r="F939" s="8">
        <f t="shared" ref="F939:I940" si="278">+F940</f>
        <v>0</v>
      </c>
      <c r="G939" s="10">
        <f>+G940</f>
        <v>0</v>
      </c>
      <c r="H939" s="7">
        <f>+H940</f>
        <v>0</v>
      </c>
      <c r="I939" s="65">
        <f t="shared" si="278"/>
        <v>0</v>
      </c>
      <c r="J939" s="43">
        <f>+J940</f>
        <v>0</v>
      </c>
      <c r="K939" s="10">
        <f>+K940</f>
        <v>0</v>
      </c>
      <c r="L939" s="65">
        <f>SUM(J939:K939)</f>
        <v>0</v>
      </c>
      <c r="M939" s="42">
        <f t="shared" ref="M939:M940" si="279">L939+I939</f>
        <v>0</v>
      </c>
    </row>
    <row r="940" spans="1:13" s="2" customFormat="1" ht="13.5" x14ac:dyDescent="0.25">
      <c r="A940" s="16" t="s">
        <v>2198</v>
      </c>
      <c r="B940" s="16" t="s">
        <v>2226</v>
      </c>
      <c r="C940" s="17" t="s">
        <v>170</v>
      </c>
      <c r="D940" s="7">
        <f>+D941</f>
        <v>0</v>
      </c>
      <c r="E940" s="7">
        <f>+E941</f>
        <v>0</v>
      </c>
      <c r="F940" s="8">
        <f t="shared" si="278"/>
        <v>0</v>
      </c>
      <c r="G940" s="10">
        <f>+G941</f>
        <v>0</v>
      </c>
      <c r="H940" s="7">
        <f>+H941</f>
        <v>0</v>
      </c>
      <c r="I940" s="65">
        <f t="shared" si="278"/>
        <v>0</v>
      </c>
      <c r="J940" s="43">
        <f>+J941</f>
        <v>0</v>
      </c>
      <c r="K940" s="10">
        <f>+K941</f>
        <v>0</v>
      </c>
      <c r="L940" s="65">
        <f t="shared" si="259"/>
        <v>0</v>
      </c>
      <c r="M940" s="42">
        <f t="shared" si="279"/>
        <v>0</v>
      </c>
    </row>
    <row r="941" spans="1:13" s="2" customFormat="1" ht="13.5" x14ac:dyDescent="0.25">
      <c r="A941" s="16" t="s">
        <v>2198</v>
      </c>
      <c r="B941" s="16" t="s">
        <v>2227</v>
      </c>
      <c r="C941" s="17" t="s">
        <v>330</v>
      </c>
      <c r="D941" s="7">
        <f>SUM(D942:D952)</f>
        <v>0</v>
      </c>
      <c r="E941" s="7">
        <f>SUM(E942:E952)</f>
        <v>0</v>
      </c>
      <c r="F941" s="8">
        <f>+D941+E941</f>
        <v>0</v>
      </c>
      <c r="G941" s="10">
        <f>SUM(G942:G952)</f>
        <v>0</v>
      </c>
      <c r="H941" s="7">
        <f>SUM(H942:H952)</f>
        <v>0</v>
      </c>
      <c r="I941" s="65">
        <f>+SUM(F941:H941)</f>
        <v>0</v>
      </c>
      <c r="J941" s="43">
        <f>SUM(J942:J952)</f>
        <v>0</v>
      </c>
      <c r="K941" s="10">
        <f>SUM(K942:K952)</f>
        <v>0</v>
      </c>
      <c r="L941" s="65">
        <f>SUM(J941:K941)</f>
        <v>0</v>
      </c>
      <c r="M941" s="42">
        <f>SUM(M942:M952)</f>
        <v>0</v>
      </c>
    </row>
    <row r="942" spans="1:13" s="2" customFormat="1" ht="27" x14ac:dyDescent="0.25">
      <c r="A942" s="27" t="s">
        <v>2198</v>
      </c>
      <c r="B942" s="27" t="s">
        <v>2228</v>
      </c>
      <c r="C942" s="28" t="s">
        <v>333</v>
      </c>
      <c r="D942" s="11"/>
      <c r="E942" s="11"/>
      <c r="F942" s="52">
        <f>SUM(D942:E942)</f>
        <v>0</v>
      </c>
      <c r="G942" s="53"/>
      <c r="H942" s="11"/>
      <c r="I942" s="68">
        <f t="shared" ref="I942:I952" si="280">SUM(F942:H942)</f>
        <v>0</v>
      </c>
      <c r="J942" s="54"/>
      <c r="K942" s="53"/>
      <c r="L942" s="68">
        <f>SUM(J942:K942)</f>
        <v>0</v>
      </c>
      <c r="M942" s="54">
        <f t="shared" ref="M942:M952" si="281">+L942+I942</f>
        <v>0</v>
      </c>
    </row>
    <row r="943" spans="1:13" s="2" customFormat="1" ht="13.5" x14ac:dyDescent="0.25">
      <c r="A943" s="27" t="s">
        <v>2198</v>
      </c>
      <c r="B943" s="27" t="s">
        <v>2229</v>
      </c>
      <c r="C943" s="28" t="s">
        <v>369</v>
      </c>
      <c r="D943" s="11"/>
      <c r="E943" s="11"/>
      <c r="F943" s="52">
        <f t="shared" ref="F943:F952" si="282">SUM(D943:E943)</f>
        <v>0</v>
      </c>
      <c r="G943" s="53"/>
      <c r="H943" s="11"/>
      <c r="I943" s="68">
        <f t="shared" si="280"/>
        <v>0</v>
      </c>
      <c r="J943" s="54"/>
      <c r="K943" s="53"/>
      <c r="L943" s="68">
        <f>SUM(J943:K943)</f>
        <v>0</v>
      </c>
      <c r="M943" s="54">
        <f t="shared" si="281"/>
        <v>0</v>
      </c>
    </row>
    <row r="944" spans="1:13" s="2" customFormat="1" ht="40.5" x14ac:dyDescent="0.25">
      <c r="A944" s="27" t="s">
        <v>2198</v>
      </c>
      <c r="B944" s="27" t="s">
        <v>2230</v>
      </c>
      <c r="C944" s="28" t="s">
        <v>384</v>
      </c>
      <c r="D944" s="11"/>
      <c r="E944" s="11"/>
      <c r="F944" s="52">
        <f t="shared" si="282"/>
        <v>0</v>
      </c>
      <c r="G944" s="53"/>
      <c r="H944" s="11"/>
      <c r="I944" s="68">
        <f t="shared" si="280"/>
        <v>0</v>
      </c>
      <c r="J944" s="54"/>
      <c r="K944" s="53"/>
      <c r="L944" s="68">
        <f>SUM(J944:K944)</f>
        <v>0</v>
      </c>
      <c r="M944" s="54">
        <f t="shared" si="281"/>
        <v>0</v>
      </c>
    </row>
    <row r="945" spans="1:13" s="2" customFormat="1" ht="27" x14ac:dyDescent="0.25">
      <c r="A945" s="27" t="s">
        <v>2198</v>
      </c>
      <c r="B945" s="27" t="s">
        <v>2231</v>
      </c>
      <c r="C945" s="28" t="s">
        <v>459</v>
      </c>
      <c r="D945" s="11"/>
      <c r="E945" s="11"/>
      <c r="F945" s="52">
        <f t="shared" si="282"/>
        <v>0</v>
      </c>
      <c r="G945" s="53"/>
      <c r="H945" s="11"/>
      <c r="I945" s="68">
        <f t="shared" si="280"/>
        <v>0</v>
      </c>
      <c r="J945" s="54"/>
      <c r="K945" s="53"/>
      <c r="L945" s="68">
        <f t="shared" si="259"/>
        <v>0</v>
      </c>
      <c r="M945" s="54">
        <f t="shared" si="281"/>
        <v>0</v>
      </c>
    </row>
    <row r="946" spans="1:13" s="2" customFormat="1" ht="13.5" x14ac:dyDescent="0.25">
      <c r="A946" s="27" t="s">
        <v>2198</v>
      </c>
      <c r="B946" s="27" t="s">
        <v>2232</v>
      </c>
      <c r="C946" s="28" t="s">
        <v>588</v>
      </c>
      <c r="D946" s="11"/>
      <c r="E946" s="11"/>
      <c r="F946" s="52">
        <f t="shared" si="282"/>
        <v>0</v>
      </c>
      <c r="G946" s="53"/>
      <c r="H946" s="11"/>
      <c r="I946" s="68">
        <f t="shared" si="280"/>
        <v>0</v>
      </c>
      <c r="J946" s="54"/>
      <c r="K946" s="53"/>
      <c r="L946" s="68">
        <f>SUM(J946:K946)</f>
        <v>0</v>
      </c>
      <c r="M946" s="54">
        <f t="shared" si="281"/>
        <v>0</v>
      </c>
    </row>
    <row r="947" spans="1:13" s="2" customFormat="1" ht="13.5" x14ac:dyDescent="0.25">
      <c r="A947" s="27" t="s">
        <v>2198</v>
      </c>
      <c r="B947" s="27" t="s">
        <v>2233</v>
      </c>
      <c r="C947" s="28" t="s">
        <v>650</v>
      </c>
      <c r="D947" s="11"/>
      <c r="E947" s="11"/>
      <c r="F947" s="52">
        <f t="shared" si="282"/>
        <v>0</v>
      </c>
      <c r="G947" s="53"/>
      <c r="H947" s="11"/>
      <c r="I947" s="68">
        <f t="shared" si="280"/>
        <v>0</v>
      </c>
      <c r="J947" s="54"/>
      <c r="K947" s="53"/>
      <c r="L947" s="68">
        <f>SUM(J947:K947)</f>
        <v>0</v>
      </c>
      <c r="M947" s="54">
        <f t="shared" si="281"/>
        <v>0</v>
      </c>
    </row>
    <row r="948" spans="1:13" s="2" customFormat="1" ht="54" x14ac:dyDescent="0.25">
      <c r="A948" s="27" t="s">
        <v>2198</v>
      </c>
      <c r="B948" s="27" t="s">
        <v>2234</v>
      </c>
      <c r="C948" s="28" t="s">
        <v>674</v>
      </c>
      <c r="D948" s="11"/>
      <c r="E948" s="11"/>
      <c r="F948" s="52">
        <f t="shared" si="282"/>
        <v>0</v>
      </c>
      <c r="G948" s="53"/>
      <c r="H948" s="11"/>
      <c r="I948" s="68">
        <f t="shared" si="280"/>
        <v>0</v>
      </c>
      <c r="J948" s="54"/>
      <c r="K948" s="53"/>
      <c r="L948" s="68">
        <f t="shared" si="259"/>
        <v>0</v>
      </c>
      <c r="M948" s="54">
        <f t="shared" si="281"/>
        <v>0</v>
      </c>
    </row>
    <row r="949" spans="1:13" s="2" customFormat="1" ht="37.5" customHeight="1" x14ac:dyDescent="0.25">
      <c r="A949" s="27" t="s">
        <v>2198</v>
      </c>
      <c r="B949" s="27" t="s">
        <v>2235</v>
      </c>
      <c r="C949" s="28" t="s">
        <v>722</v>
      </c>
      <c r="D949" s="11"/>
      <c r="E949" s="11"/>
      <c r="F949" s="52">
        <f t="shared" si="282"/>
        <v>0</v>
      </c>
      <c r="G949" s="53"/>
      <c r="H949" s="11"/>
      <c r="I949" s="68">
        <f t="shared" si="280"/>
        <v>0</v>
      </c>
      <c r="J949" s="54"/>
      <c r="K949" s="53"/>
      <c r="L949" s="68">
        <f>SUM(J949:K949)</f>
        <v>0</v>
      </c>
      <c r="M949" s="54">
        <f t="shared" si="281"/>
        <v>0</v>
      </c>
    </row>
    <row r="950" spans="1:13" s="2" customFormat="1" ht="37.5" customHeight="1" x14ac:dyDescent="0.25">
      <c r="A950" s="27" t="s">
        <v>2198</v>
      </c>
      <c r="B950" s="27" t="s">
        <v>2236</v>
      </c>
      <c r="C950" s="28" t="s">
        <v>755</v>
      </c>
      <c r="D950" s="11"/>
      <c r="E950" s="11"/>
      <c r="F950" s="52">
        <f t="shared" si="282"/>
        <v>0</v>
      </c>
      <c r="G950" s="53"/>
      <c r="H950" s="11"/>
      <c r="I950" s="68">
        <f t="shared" si="280"/>
        <v>0</v>
      </c>
      <c r="J950" s="54"/>
      <c r="K950" s="53"/>
      <c r="L950" s="68">
        <f>SUM(J950:K950)</f>
        <v>0</v>
      </c>
      <c r="M950" s="54">
        <f t="shared" si="281"/>
        <v>0</v>
      </c>
    </row>
    <row r="951" spans="1:13" s="2" customFormat="1" ht="27" x14ac:dyDescent="0.25">
      <c r="A951" s="27" t="s">
        <v>2198</v>
      </c>
      <c r="B951" s="27" t="s">
        <v>2237</v>
      </c>
      <c r="C951" s="28" t="s">
        <v>863</v>
      </c>
      <c r="D951" s="11"/>
      <c r="E951" s="11"/>
      <c r="F951" s="52">
        <f t="shared" si="282"/>
        <v>0</v>
      </c>
      <c r="G951" s="53"/>
      <c r="H951" s="11"/>
      <c r="I951" s="68">
        <f t="shared" si="280"/>
        <v>0</v>
      </c>
      <c r="J951" s="54"/>
      <c r="K951" s="53"/>
      <c r="L951" s="68">
        <f t="shared" si="259"/>
        <v>0</v>
      </c>
      <c r="M951" s="54">
        <f t="shared" si="281"/>
        <v>0</v>
      </c>
    </row>
    <row r="952" spans="1:13" s="2" customFormat="1" ht="13.5" x14ac:dyDescent="0.25">
      <c r="A952" s="27" t="s">
        <v>2198</v>
      </c>
      <c r="B952" s="27" t="s">
        <v>2238</v>
      </c>
      <c r="C952" s="28" t="s">
        <v>914</v>
      </c>
      <c r="D952" s="11"/>
      <c r="E952" s="11"/>
      <c r="F952" s="52">
        <f t="shared" si="282"/>
        <v>0</v>
      </c>
      <c r="G952" s="53"/>
      <c r="H952" s="11"/>
      <c r="I952" s="68">
        <f t="shared" si="280"/>
        <v>0</v>
      </c>
      <c r="J952" s="54"/>
      <c r="K952" s="53"/>
      <c r="L952" s="68">
        <f>SUM(J952:K952)</f>
        <v>0</v>
      </c>
      <c r="M952" s="54">
        <f t="shared" si="281"/>
        <v>0</v>
      </c>
    </row>
    <row r="953" spans="1:13" ht="25.5" customHeight="1" x14ac:dyDescent="0.25">
      <c r="A953" s="16" t="s">
        <v>2198</v>
      </c>
      <c r="B953" s="16" t="s">
        <v>2212</v>
      </c>
      <c r="C953" s="26" t="s">
        <v>1581</v>
      </c>
      <c r="D953" s="7">
        <f>+D954</f>
        <v>0</v>
      </c>
      <c r="E953" s="7">
        <f>+E954</f>
        <v>0</v>
      </c>
      <c r="F953" s="8">
        <f t="shared" ref="F953:I954" si="283">+F954</f>
        <v>0</v>
      </c>
      <c r="G953" s="10">
        <f>+G954</f>
        <v>0</v>
      </c>
      <c r="H953" s="7">
        <f>+H954</f>
        <v>0</v>
      </c>
      <c r="I953" s="65">
        <f t="shared" si="283"/>
        <v>0</v>
      </c>
      <c r="J953" s="43">
        <f>+J954</f>
        <v>0</v>
      </c>
      <c r="K953" s="10">
        <f>+K954</f>
        <v>0</v>
      </c>
      <c r="L953" s="65">
        <f>SUM(J953:K953)</f>
        <v>0</v>
      </c>
      <c r="M953" s="42">
        <f t="shared" ref="M953:M954" si="284">L953+I953</f>
        <v>0</v>
      </c>
    </row>
    <row r="954" spans="1:13" s="2" customFormat="1" ht="13.5" x14ac:dyDescent="0.25">
      <c r="A954" s="16" t="s">
        <v>2198</v>
      </c>
      <c r="B954" s="16" t="s">
        <v>2213</v>
      </c>
      <c r="C954" s="17" t="s">
        <v>170</v>
      </c>
      <c r="D954" s="7">
        <f>+D955</f>
        <v>0</v>
      </c>
      <c r="E954" s="7">
        <f>+E955</f>
        <v>0</v>
      </c>
      <c r="F954" s="8">
        <f t="shared" si="283"/>
        <v>0</v>
      </c>
      <c r="G954" s="10">
        <f>+G955</f>
        <v>0</v>
      </c>
      <c r="H954" s="7">
        <f>+H955</f>
        <v>0</v>
      </c>
      <c r="I954" s="65">
        <f t="shared" si="283"/>
        <v>0</v>
      </c>
      <c r="J954" s="43">
        <f>+J955</f>
        <v>0</v>
      </c>
      <c r="K954" s="10">
        <f>+K955</f>
        <v>0</v>
      </c>
      <c r="L954" s="65">
        <f t="shared" ref="L954:L1011" si="285">SUM(J954:K954)</f>
        <v>0</v>
      </c>
      <c r="M954" s="42">
        <f t="shared" si="284"/>
        <v>0</v>
      </c>
    </row>
    <row r="955" spans="1:13" s="2" customFormat="1" ht="13.5" x14ac:dyDescent="0.25">
      <c r="A955" s="16" t="s">
        <v>2198</v>
      </c>
      <c r="B955" s="16" t="s">
        <v>2214</v>
      </c>
      <c r="C955" s="17" t="s">
        <v>330</v>
      </c>
      <c r="D955" s="33">
        <f>SUM(D956:D966)</f>
        <v>0</v>
      </c>
      <c r="E955" s="33">
        <f>SUM(E956:E966)</f>
        <v>0</v>
      </c>
      <c r="F955" s="8">
        <f>+D955+E955</f>
        <v>0</v>
      </c>
      <c r="G955" s="64">
        <f>SUM(G956:G966)</f>
        <v>0</v>
      </c>
      <c r="H955" s="33">
        <f>SUM(H956:H966)</f>
        <v>0</v>
      </c>
      <c r="I955" s="65">
        <f>+SUM(F955:H955)</f>
        <v>0</v>
      </c>
      <c r="J955" s="73">
        <f>SUM(J956:J966)</f>
        <v>0</v>
      </c>
      <c r="K955" s="64">
        <f>SUM(K956:K966)</f>
        <v>0</v>
      </c>
      <c r="L955" s="65">
        <f>SUM(J955:K955)</f>
        <v>0</v>
      </c>
      <c r="M955" s="42">
        <f>SUM(M956:M966)</f>
        <v>0</v>
      </c>
    </row>
    <row r="956" spans="1:13" s="2" customFormat="1" ht="27" x14ac:dyDescent="0.25">
      <c r="A956" s="27" t="s">
        <v>2198</v>
      </c>
      <c r="B956" s="27" t="s">
        <v>2215</v>
      </c>
      <c r="C956" s="28" t="s">
        <v>333</v>
      </c>
      <c r="D956" s="11"/>
      <c r="E956" s="11"/>
      <c r="F956" s="52">
        <f>SUM(D956:E956)</f>
        <v>0</v>
      </c>
      <c r="G956" s="53"/>
      <c r="H956" s="11"/>
      <c r="I956" s="68">
        <f t="shared" ref="I956:I966" si="286">SUM(F956:H956)</f>
        <v>0</v>
      </c>
      <c r="J956" s="54"/>
      <c r="K956" s="53"/>
      <c r="L956" s="68">
        <f>SUM(J956:K956)</f>
        <v>0</v>
      </c>
      <c r="M956" s="54">
        <f t="shared" ref="M956:M966" si="287">+L956+I956</f>
        <v>0</v>
      </c>
    </row>
    <row r="957" spans="1:13" s="2" customFormat="1" ht="13.5" x14ac:dyDescent="0.25">
      <c r="A957" s="27" t="s">
        <v>2198</v>
      </c>
      <c r="B957" s="27" t="s">
        <v>2216</v>
      </c>
      <c r="C957" s="28" t="s">
        <v>369</v>
      </c>
      <c r="D957" s="11"/>
      <c r="E957" s="11"/>
      <c r="F957" s="52">
        <f t="shared" ref="F957:F966" si="288">SUM(D957:E957)</f>
        <v>0</v>
      </c>
      <c r="G957" s="53"/>
      <c r="H957" s="11"/>
      <c r="I957" s="68">
        <f t="shared" si="286"/>
        <v>0</v>
      </c>
      <c r="J957" s="54"/>
      <c r="K957" s="53"/>
      <c r="L957" s="68">
        <f>SUM(J957:K957)</f>
        <v>0</v>
      </c>
      <c r="M957" s="54">
        <f t="shared" si="287"/>
        <v>0</v>
      </c>
    </row>
    <row r="958" spans="1:13" s="2" customFormat="1" ht="40.5" x14ac:dyDescent="0.25">
      <c r="A958" s="27" t="s">
        <v>2198</v>
      </c>
      <c r="B958" s="27" t="s">
        <v>2217</v>
      </c>
      <c r="C958" s="28" t="s">
        <v>384</v>
      </c>
      <c r="D958" s="11"/>
      <c r="E958" s="11"/>
      <c r="F958" s="52">
        <f t="shared" si="288"/>
        <v>0</v>
      </c>
      <c r="G958" s="53"/>
      <c r="H958" s="11"/>
      <c r="I958" s="68">
        <f t="shared" si="286"/>
        <v>0</v>
      </c>
      <c r="J958" s="54"/>
      <c r="K958" s="53"/>
      <c r="L958" s="68">
        <f>SUM(J958:K958)</f>
        <v>0</v>
      </c>
      <c r="M958" s="54">
        <f t="shared" si="287"/>
        <v>0</v>
      </c>
    </row>
    <row r="959" spans="1:13" s="2" customFormat="1" ht="27" x14ac:dyDescent="0.25">
      <c r="A959" s="27" t="s">
        <v>2198</v>
      </c>
      <c r="B959" s="27" t="s">
        <v>2218</v>
      </c>
      <c r="C959" s="28" t="s">
        <v>459</v>
      </c>
      <c r="D959" s="11"/>
      <c r="E959" s="11"/>
      <c r="F959" s="52">
        <f t="shared" si="288"/>
        <v>0</v>
      </c>
      <c r="G959" s="53"/>
      <c r="H959" s="11"/>
      <c r="I959" s="68">
        <f t="shared" si="286"/>
        <v>0</v>
      </c>
      <c r="J959" s="54"/>
      <c r="K959" s="53"/>
      <c r="L959" s="68">
        <f t="shared" si="285"/>
        <v>0</v>
      </c>
      <c r="M959" s="54">
        <f t="shared" si="287"/>
        <v>0</v>
      </c>
    </row>
    <row r="960" spans="1:13" s="2" customFormat="1" ht="13.5" x14ac:dyDescent="0.25">
      <c r="A960" s="27" t="s">
        <v>2198</v>
      </c>
      <c r="B960" s="27" t="s">
        <v>2219</v>
      </c>
      <c r="C960" s="28" t="s">
        <v>588</v>
      </c>
      <c r="D960" s="11"/>
      <c r="E960" s="11"/>
      <c r="F960" s="52">
        <f t="shared" si="288"/>
        <v>0</v>
      </c>
      <c r="G960" s="53"/>
      <c r="H960" s="11"/>
      <c r="I960" s="68">
        <f t="shared" si="286"/>
        <v>0</v>
      </c>
      <c r="J960" s="54"/>
      <c r="K960" s="53"/>
      <c r="L960" s="68">
        <f>SUM(J960:K960)</f>
        <v>0</v>
      </c>
      <c r="M960" s="54">
        <f t="shared" si="287"/>
        <v>0</v>
      </c>
    </row>
    <row r="961" spans="1:13" s="2" customFormat="1" ht="13.5" x14ac:dyDescent="0.25">
      <c r="A961" s="27" t="s">
        <v>2198</v>
      </c>
      <c r="B961" s="27" t="s">
        <v>2220</v>
      </c>
      <c r="C961" s="28" t="s">
        <v>650</v>
      </c>
      <c r="D961" s="11"/>
      <c r="E961" s="11"/>
      <c r="F961" s="52">
        <f t="shared" si="288"/>
        <v>0</v>
      </c>
      <c r="G961" s="53"/>
      <c r="H961" s="11"/>
      <c r="I961" s="68">
        <f t="shared" si="286"/>
        <v>0</v>
      </c>
      <c r="J961" s="54"/>
      <c r="K961" s="53"/>
      <c r="L961" s="68">
        <f>SUM(J961:K961)</f>
        <v>0</v>
      </c>
      <c r="M961" s="54">
        <f t="shared" si="287"/>
        <v>0</v>
      </c>
    </row>
    <row r="962" spans="1:13" s="2" customFormat="1" ht="54" x14ac:dyDescent="0.25">
      <c r="A962" s="27" t="s">
        <v>2198</v>
      </c>
      <c r="B962" s="27" t="s">
        <v>2221</v>
      </c>
      <c r="C962" s="28" t="s">
        <v>674</v>
      </c>
      <c r="D962" s="11"/>
      <c r="E962" s="11"/>
      <c r="F962" s="52">
        <f t="shared" si="288"/>
        <v>0</v>
      </c>
      <c r="G962" s="53"/>
      <c r="H962" s="11"/>
      <c r="I962" s="68">
        <f t="shared" si="286"/>
        <v>0</v>
      </c>
      <c r="J962" s="54"/>
      <c r="K962" s="53"/>
      <c r="L962" s="68">
        <f>SUM(J962:K962)</f>
        <v>0</v>
      </c>
      <c r="M962" s="54">
        <f t="shared" si="287"/>
        <v>0</v>
      </c>
    </row>
    <row r="963" spans="1:13" s="2" customFormat="1" ht="37.5" customHeight="1" x14ac:dyDescent="0.25">
      <c r="A963" s="27" t="s">
        <v>2198</v>
      </c>
      <c r="B963" s="27" t="s">
        <v>2222</v>
      </c>
      <c r="C963" s="28" t="s">
        <v>722</v>
      </c>
      <c r="D963" s="11"/>
      <c r="E963" s="11"/>
      <c r="F963" s="52">
        <f t="shared" si="288"/>
        <v>0</v>
      </c>
      <c r="G963" s="53"/>
      <c r="H963" s="11"/>
      <c r="I963" s="68">
        <f t="shared" si="286"/>
        <v>0</v>
      </c>
      <c r="J963" s="54"/>
      <c r="K963" s="53"/>
      <c r="L963" s="68">
        <f t="shared" si="285"/>
        <v>0</v>
      </c>
      <c r="M963" s="54">
        <f t="shared" si="287"/>
        <v>0</v>
      </c>
    </row>
    <row r="964" spans="1:13" s="2" customFormat="1" ht="37.5" customHeight="1" x14ac:dyDescent="0.25">
      <c r="A964" s="27" t="s">
        <v>2198</v>
      </c>
      <c r="B964" s="27" t="s">
        <v>2223</v>
      </c>
      <c r="C964" s="28" t="s">
        <v>755</v>
      </c>
      <c r="D964" s="11"/>
      <c r="E964" s="11"/>
      <c r="F964" s="52">
        <f t="shared" si="288"/>
        <v>0</v>
      </c>
      <c r="G964" s="53"/>
      <c r="H964" s="11"/>
      <c r="I964" s="68">
        <f t="shared" si="286"/>
        <v>0</v>
      </c>
      <c r="J964" s="54"/>
      <c r="K964" s="53"/>
      <c r="L964" s="68">
        <f>SUM(J964:K964)</f>
        <v>0</v>
      </c>
      <c r="M964" s="54">
        <f t="shared" si="287"/>
        <v>0</v>
      </c>
    </row>
    <row r="965" spans="1:13" s="2" customFormat="1" ht="27" x14ac:dyDescent="0.25">
      <c r="A965" s="27" t="s">
        <v>2198</v>
      </c>
      <c r="B965" s="27" t="s">
        <v>2224</v>
      </c>
      <c r="C965" s="28" t="s">
        <v>863</v>
      </c>
      <c r="D965" s="11"/>
      <c r="E965" s="11"/>
      <c r="F965" s="52">
        <f t="shared" si="288"/>
        <v>0</v>
      </c>
      <c r="G965" s="53"/>
      <c r="H965" s="11"/>
      <c r="I965" s="68">
        <f t="shared" si="286"/>
        <v>0</v>
      </c>
      <c r="J965" s="54"/>
      <c r="K965" s="53"/>
      <c r="L965" s="68">
        <f>SUM(J965:K965)</f>
        <v>0</v>
      </c>
      <c r="M965" s="54">
        <f t="shared" si="287"/>
        <v>0</v>
      </c>
    </row>
    <row r="966" spans="1:13" s="2" customFormat="1" ht="13.5" x14ac:dyDescent="0.25">
      <c r="A966" s="27" t="s">
        <v>2198</v>
      </c>
      <c r="B966" s="27" t="s">
        <v>2225</v>
      </c>
      <c r="C966" s="28" t="s">
        <v>914</v>
      </c>
      <c r="D966" s="11"/>
      <c r="E966" s="11"/>
      <c r="F966" s="52">
        <f t="shared" si="288"/>
        <v>0</v>
      </c>
      <c r="G966" s="53"/>
      <c r="H966" s="11"/>
      <c r="I966" s="68">
        <f t="shared" si="286"/>
        <v>0</v>
      </c>
      <c r="J966" s="54"/>
      <c r="K966" s="53"/>
      <c r="L966" s="68">
        <f t="shared" si="285"/>
        <v>0</v>
      </c>
      <c r="M966" s="54">
        <f t="shared" si="287"/>
        <v>0</v>
      </c>
    </row>
    <row r="967" spans="1:13" ht="27" x14ac:dyDescent="0.25">
      <c r="A967" s="16" t="s">
        <v>1472</v>
      </c>
      <c r="B967" s="16" t="s">
        <v>1473</v>
      </c>
      <c r="C967" s="26" t="s">
        <v>1405</v>
      </c>
      <c r="D967" s="7">
        <f>+D968+D982</f>
        <v>19707176</v>
      </c>
      <c r="E967" s="7">
        <f>+E968+E982</f>
        <v>6973062</v>
      </c>
      <c r="F967" s="8">
        <f>+D967+E967</f>
        <v>26680238</v>
      </c>
      <c r="G967" s="10">
        <f>+G968+G982</f>
        <v>0</v>
      </c>
      <c r="H967" s="7">
        <f>+H968+H982</f>
        <v>879319270</v>
      </c>
      <c r="I967" s="65">
        <f>+SUM(F967:H967)</f>
        <v>905999508</v>
      </c>
      <c r="J967" s="43">
        <f>+J968+J982</f>
        <v>0</v>
      </c>
      <c r="K967" s="10">
        <f>+K968+K982</f>
        <v>0</v>
      </c>
      <c r="L967" s="65">
        <f>SUM(J967:K967)</f>
        <v>0</v>
      </c>
      <c r="M967" s="43">
        <f>+I967+L967</f>
        <v>905999508</v>
      </c>
    </row>
    <row r="968" spans="1:13" ht="24.75" customHeight="1" x14ac:dyDescent="0.25">
      <c r="A968" s="16" t="s">
        <v>2241</v>
      </c>
      <c r="B968" s="16" t="s">
        <v>2240</v>
      </c>
      <c r="C968" s="26" t="s">
        <v>1570</v>
      </c>
      <c r="D968" s="7">
        <f>+D969</f>
        <v>19707176</v>
      </c>
      <c r="E968" s="7">
        <f>+E969</f>
        <v>6973062</v>
      </c>
      <c r="F968" s="8">
        <f t="shared" ref="F968:I969" si="289">+F969</f>
        <v>26680238</v>
      </c>
      <c r="G968" s="10">
        <f>+G969</f>
        <v>0</v>
      </c>
      <c r="H968" s="7">
        <f>+H969</f>
        <v>439659635</v>
      </c>
      <c r="I968" s="65">
        <f t="shared" si="289"/>
        <v>466339873</v>
      </c>
      <c r="J968" s="43">
        <f>+J969</f>
        <v>0</v>
      </c>
      <c r="K968" s="10">
        <f>+K969</f>
        <v>0</v>
      </c>
      <c r="L968" s="65">
        <f>SUM(J968:K968)</f>
        <v>0</v>
      </c>
      <c r="M968" s="42">
        <f t="shared" ref="M968:M969" si="290">L968+I968</f>
        <v>466339873</v>
      </c>
    </row>
    <row r="969" spans="1:13" s="2" customFormat="1" ht="13.5" x14ac:dyDescent="0.25">
      <c r="A969" s="16" t="s">
        <v>2241</v>
      </c>
      <c r="B969" s="16" t="s">
        <v>2243</v>
      </c>
      <c r="C969" s="17" t="s">
        <v>170</v>
      </c>
      <c r="D969" s="7">
        <f>+D970</f>
        <v>19707176</v>
      </c>
      <c r="E969" s="7">
        <f>+E970</f>
        <v>6973062</v>
      </c>
      <c r="F969" s="8">
        <f t="shared" si="289"/>
        <v>26680238</v>
      </c>
      <c r="G969" s="10">
        <f>+G970</f>
        <v>0</v>
      </c>
      <c r="H969" s="7">
        <f>+H970</f>
        <v>439659635</v>
      </c>
      <c r="I969" s="65">
        <f t="shared" si="289"/>
        <v>466339873</v>
      </c>
      <c r="J969" s="43">
        <f>+J970</f>
        <v>0</v>
      </c>
      <c r="K969" s="10">
        <f>+K970</f>
        <v>0</v>
      </c>
      <c r="L969" s="65">
        <f>SUM(J969:K969)</f>
        <v>0</v>
      </c>
      <c r="M969" s="42">
        <f t="shared" si="290"/>
        <v>466339873</v>
      </c>
    </row>
    <row r="970" spans="1:13" s="2" customFormat="1" ht="13.5" x14ac:dyDescent="0.25">
      <c r="A970" s="16" t="s">
        <v>2241</v>
      </c>
      <c r="B970" s="16" t="s">
        <v>2244</v>
      </c>
      <c r="C970" s="17" t="s">
        <v>330</v>
      </c>
      <c r="D970" s="7">
        <f>SUM(D971:D981)</f>
        <v>19707176</v>
      </c>
      <c r="E970" s="7">
        <f>SUM(E971:E981)</f>
        <v>6973062</v>
      </c>
      <c r="F970" s="8">
        <f>+D970+E970</f>
        <v>26680238</v>
      </c>
      <c r="G970" s="10">
        <f>SUM(G971:G981)</f>
        <v>0</v>
      </c>
      <c r="H970" s="7">
        <f>SUM(H971:H981)</f>
        <v>439659635</v>
      </c>
      <c r="I970" s="65">
        <f>+SUM(F970:H970)</f>
        <v>466339873</v>
      </c>
      <c r="J970" s="43">
        <f>SUM(J971:J981)</f>
        <v>0</v>
      </c>
      <c r="K970" s="10">
        <f>SUM(K971:K981)</f>
        <v>0</v>
      </c>
      <c r="L970" s="65">
        <f t="shared" si="285"/>
        <v>0</v>
      </c>
      <c r="M970" s="42">
        <f>SUM(M971:M981)</f>
        <v>466339873</v>
      </c>
    </row>
    <row r="971" spans="1:13" s="2" customFormat="1" ht="27" x14ac:dyDescent="0.25">
      <c r="A971" s="27" t="s">
        <v>2241</v>
      </c>
      <c r="B971" s="27" t="s">
        <v>2245</v>
      </c>
      <c r="C971" s="28" t="s">
        <v>333</v>
      </c>
      <c r="D971" s="11"/>
      <c r="E971" s="11"/>
      <c r="F971" s="52">
        <f>SUM(D971:E971)</f>
        <v>0</v>
      </c>
      <c r="G971" s="53"/>
      <c r="H971" s="11"/>
      <c r="I971" s="68">
        <f t="shared" ref="I971:I981" si="291">SUM(F971:H971)</f>
        <v>0</v>
      </c>
      <c r="J971" s="54"/>
      <c r="K971" s="53"/>
      <c r="L971" s="68">
        <f>SUM(J971:K971)</f>
        <v>0</v>
      </c>
      <c r="M971" s="54">
        <f t="shared" ref="M971:M981" si="292">+L971+I971</f>
        <v>0</v>
      </c>
    </row>
    <row r="972" spans="1:13" s="2" customFormat="1" ht="13.5" x14ac:dyDescent="0.25">
      <c r="A972" s="27" t="s">
        <v>2241</v>
      </c>
      <c r="B972" s="27" t="s">
        <v>2246</v>
      </c>
      <c r="C972" s="28" t="s">
        <v>369</v>
      </c>
      <c r="D972" s="11"/>
      <c r="E972" s="11"/>
      <c r="F972" s="52">
        <f t="shared" ref="F972:F981" si="293">SUM(D972:E972)</f>
        <v>0</v>
      </c>
      <c r="G972" s="53"/>
      <c r="H972" s="11"/>
      <c r="I972" s="68">
        <f t="shared" si="291"/>
        <v>0</v>
      </c>
      <c r="J972" s="54"/>
      <c r="K972" s="53"/>
      <c r="L972" s="68">
        <f>SUM(J972:K972)</f>
        <v>0</v>
      </c>
      <c r="M972" s="54">
        <f t="shared" si="292"/>
        <v>0</v>
      </c>
    </row>
    <row r="973" spans="1:13" s="2" customFormat="1" ht="40.5" x14ac:dyDescent="0.25">
      <c r="A973" s="27" t="s">
        <v>2241</v>
      </c>
      <c r="B973" s="27" t="s">
        <v>2247</v>
      </c>
      <c r="C973" s="28" t="s">
        <v>384</v>
      </c>
      <c r="D973" s="11"/>
      <c r="E973" s="11"/>
      <c r="F973" s="52">
        <f t="shared" si="293"/>
        <v>0</v>
      </c>
      <c r="G973" s="53"/>
      <c r="H973" s="11"/>
      <c r="I973" s="68">
        <f t="shared" si="291"/>
        <v>0</v>
      </c>
      <c r="J973" s="54"/>
      <c r="K973" s="53"/>
      <c r="L973" s="68">
        <f>SUM(J973:K973)</f>
        <v>0</v>
      </c>
      <c r="M973" s="54">
        <f t="shared" si="292"/>
        <v>0</v>
      </c>
    </row>
    <row r="974" spans="1:13" s="2" customFormat="1" ht="27" x14ac:dyDescent="0.25">
      <c r="A974" s="27" t="s">
        <v>2241</v>
      </c>
      <c r="B974" s="27" t="s">
        <v>2248</v>
      </c>
      <c r="C974" s="28" t="s">
        <v>459</v>
      </c>
      <c r="D974" s="11"/>
      <c r="E974" s="11"/>
      <c r="F974" s="52">
        <f t="shared" si="293"/>
        <v>0</v>
      </c>
      <c r="G974" s="53"/>
      <c r="H974" s="11">
        <v>35000000</v>
      </c>
      <c r="I974" s="68">
        <f t="shared" si="291"/>
        <v>35000000</v>
      </c>
      <c r="J974" s="54"/>
      <c r="K974" s="53"/>
      <c r="L974" s="68">
        <f>SUM(J974:K974)</f>
        <v>0</v>
      </c>
      <c r="M974" s="54">
        <f t="shared" si="292"/>
        <v>35000000</v>
      </c>
    </row>
    <row r="975" spans="1:13" s="2" customFormat="1" ht="13.5" x14ac:dyDescent="0.25">
      <c r="A975" s="27" t="s">
        <v>2241</v>
      </c>
      <c r="B975" s="27" t="s">
        <v>2249</v>
      </c>
      <c r="C975" s="28" t="s">
        <v>588</v>
      </c>
      <c r="D975" s="11"/>
      <c r="E975" s="11"/>
      <c r="F975" s="52">
        <f t="shared" si="293"/>
        <v>0</v>
      </c>
      <c r="G975" s="53"/>
      <c r="H975" s="11"/>
      <c r="I975" s="68">
        <f t="shared" si="291"/>
        <v>0</v>
      </c>
      <c r="J975" s="54"/>
      <c r="K975" s="53"/>
      <c r="L975" s="68">
        <f>SUM(J975:K975)</f>
        <v>0</v>
      </c>
      <c r="M975" s="54">
        <f t="shared" si="292"/>
        <v>0</v>
      </c>
    </row>
    <row r="976" spans="1:13" s="2" customFormat="1" ht="13.5" x14ac:dyDescent="0.25">
      <c r="A976" s="27" t="s">
        <v>2241</v>
      </c>
      <c r="B976" s="27" t="s">
        <v>2250</v>
      </c>
      <c r="C976" s="28" t="s">
        <v>650</v>
      </c>
      <c r="D976" s="11"/>
      <c r="E976" s="11"/>
      <c r="F976" s="52">
        <f t="shared" si="293"/>
        <v>0</v>
      </c>
      <c r="G976" s="53"/>
      <c r="H976" s="11"/>
      <c r="I976" s="68">
        <f t="shared" si="291"/>
        <v>0</v>
      </c>
      <c r="J976" s="54"/>
      <c r="K976" s="53"/>
      <c r="L976" s="68">
        <f t="shared" si="285"/>
        <v>0</v>
      </c>
      <c r="M976" s="54">
        <f t="shared" si="292"/>
        <v>0</v>
      </c>
    </row>
    <row r="977" spans="1:13" s="2" customFormat="1" ht="54" x14ac:dyDescent="0.25">
      <c r="A977" s="27" t="s">
        <v>2241</v>
      </c>
      <c r="B977" s="27" t="s">
        <v>2251</v>
      </c>
      <c r="C977" s="28" t="s">
        <v>674</v>
      </c>
      <c r="D977" s="11"/>
      <c r="E977" s="11"/>
      <c r="F977" s="52">
        <f t="shared" si="293"/>
        <v>0</v>
      </c>
      <c r="G977" s="53"/>
      <c r="H977" s="11"/>
      <c r="I977" s="68">
        <f t="shared" si="291"/>
        <v>0</v>
      </c>
      <c r="J977" s="54"/>
      <c r="K977" s="53"/>
      <c r="L977" s="68">
        <f>SUM(J977:K977)</f>
        <v>0</v>
      </c>
      <c r="M977" s="54">
        <f t="shared" si="292"/>
        <v>0</v>
      </c>
    </row>
    <row r="978" spans="1:13" s="2" customFormat="1" ht="37.5" customHeight="1" x14ac:dyDescent="0.25">
      <c r="A978" s="27" t="s">
        <v>2241</v>
      </c>
      <c r="B978" s="27" t="s">
        <v>2252</v>
      </c>
      <c r="C978" s="28" t="s">
        <v>722</v>
      </c>
      <c r="D978" s="11"/>
      <c r="E978" s="11"/>
      <c r="F978" s="52">
        <f t="shared" si="293"/>
        <v>0</v>
      </c>
      <c r="G978" s="53"/>
      <c r="H978" s="11"/>
      <c r="I978" s="68">
        <f t="shared" si="291"/>
        <v>0</v>
      </c>
      <c r="J978" s="54"/>
      <c r="K978" s="53"/>
      <c r="L978" s="68">
        <f>SUM(J978:K978)</f>
        <v>0</v>
      </c>
      <c r="M978" s="54">
        <f t="shared" si="292"/>
        <v>0</v>
      </c>
    </row>
    <row r="979" spans="1:13" s="2" customFormat="1" ht="37.5" customHeight="1" x14ac:dyDescent="0.25">
      <c r="A979" s="27" t="s">
        <v>2241</v>
      </c>
      <c r="B979" s="27" t="s">
        <v>2253</v>
      </c>
      <c r="C979" s="28" t="s">
        <v>755</v>
      </c>
      <c r="D979" s="11">
        <v>19707176</v>
      </c>
      <c r="E979" s="11">
        <v>6973062</v>
      </c>
      <c r="F979" s="52">
        <f t="shared" si="293"/>
        <v>26680238</v>
      </c>
      <c r="G979" s="53"/>
      <c r="H979" s="11">
        <v>404659635</v>
      </c>
      <c r="I979" s="68">
        <f t="shared" si="291"/>
        <v>431339873</v>
      </c>
      <c r="J979" s="54"/>
      <c r="K979" s="53"/>
      <c r="L979" s="68">
        <f>SUM(J979:K979)</f>
        <v>0</v>
      </c>
      <c r="M979" s="54">
        <f t="shared" si="292"/>
        <v>431339873</v>
      </c>
    </row>
    <row r="980" spans="1:13" s="2" customFormat="1" ht="27" x14ac:dyDescent="0.25">
      <c r="A980" s="27" t="s">
        <v>2241</v>
      </c>
      <c r="B980" s="27" t="s">
        <v>2254</v>
      </c>
      <c r="C980" s="28" t="s">
        <v>863</v>
      </c>
      <c r="D980" s="11"/>
      <c r="E980" s="11"/>
      <c r="F980" s="52">
        <f t="shared" si="293"/>
        <v>0</v>
      </c>
      <c r="G980" s="53"/>
      <c r="H980" s="11"/>
      <c r="I980" s="68">
        <f t="shared" si="291"/>
        <v>0</v>
      </c>
      <c r="J980" s="54"/>
      <c r="K980" s="53"/>
      <c r="L980" s="68">
        <f>SUM(J980:K980)</f>
        <v>0</v>
      </c>
      <c r="M980" s="54">
        <f t="shared" si="292"/>
        <v>0</v>
      </c>
    </row>
    <row r="981" spans="1:13" s="2" customFormat="1" ht="13.5" x14ac:dyDescent="0.25">
      <c r="A981" s="27" t="s">
        <v>2241</v>
      </c>
      <c r="B981" s="27" t="s">
        <v>2255</v>
      </c>
      <c r="C981" s="28" t="s">
        <v>914</v>
      </c>
      <c r="D981" s="11"/>
      <c r="E981" s="11"/>
      <c r="F981" s="52">
        <f t="shared" si="293"/>
        <v>0</v>
      </c>
      <c r="G981" s="53"/>
      <c r="H981" s="11"/>
      <c r="I981" s="68">
        <f t="shared" si="291"/>
        <v>0</v>
      </c>
      <c r="J981" s="54"/>
      <c r="K981" s="53"/>
      <c r="L981" s="68">
        <f t="shared" si="285"/>
        <v>0</v>
      </c>
      <c r="M981" s="54">
        <f t="shared" si="292"/>
        <v>0</v>
      </c>
    </row>
    <row r="982" spans="1:13" ht="24.75" customHeight="1" x14ac:dyDescent="0.25">
      <c r="A982" s="16" t="s">
        <v>2241</v>
      </c>
      <c r="B982" s="16" t="s">
        <v>2242</v>
      </c>
      <c r="C982" s="26" t="s">
        <v>1571</v>
      </c>
      <c r="D982" s="7">
        <f>+D983</f>
        <v>0</v>
      </c>
      <c r="E982" s="7">
        <f>+E983</f>
        <v>0</v>
      </c>
      <c r="F982" s="8">
        <f t="shared" ref="F982:I983" si="294">+F983</f>
        <v>0</v>
      </c>
      <c r="G982" s="10">
        <f>+G983</f>
        <v>0</v>
      </c>
      <c r="H982" s="7">
        <f>+H983</f>
        <v>439659635</v>
      </c>
      <c r="I982" s="65">
        <f t="shared" si="294"/>
        <v>439659635</v>
      </c>
      <c r="J982" s="43">
        <f>+J983</f>
        <v>0</v>
      </c>
      <c r="K982" s="10">
        <f>+K983</f>
        <v>0</v>
      </c>
      <c r="L982" s="65">
        <f>SUM(J982:K982)</f>
        <v>0</v>
      </c>
      <c r="M982" s="42">
        <f t="shared" ref="M982:M983" si="295">L982+I982</f>
        <v>439659635</v>
      </c>
    </row>
    <row r="983" spans="1:13" s="2" customFormat="1" ht="13.5" x14ac:dyDescent="0.25">
      <c r="A983" s="16" t="s">
        <v>2241</v>
      </c>
      <c r="B983" s="16" t="s">
        <v>2256</v>
      </c>
      <c r="C983" s="17" t="s">
        <v>170</v>
      </c>
      <c r="D983" s="7">
        <f>+D984</f>
        <v>0</v>
      </c>
      <c r="E983" s="7">
        <f>+E984</f>
        <v>0</v>
      </c>
      <c r="F983" s="8">
        <f t="shared" si="294"/>
        <v>0</v>
      </c>
      <c r="G983" s="10">
        <f>+G984</f>
        <v>0</v>
      </c>
      <c r="H983" s="7">
        <f>+H984</f>
        <v>439659635</v>
      </c>
      <c r="I983" s="65">
        <f t="shared" si="294"/>
        <v>439659635</v>
      </c>
      <c r="J983" s="43">
        <f>+J984</f>
        <v>0</v>
      </c>
      <c r="K983" s="10">
        <f>+K984</f>
        <v>0</v>
      </c>
      <c r="L983" s="65">
        <f>SUM(J983:K983)</f>
        <v>0</v>
      </c>
      <c r="M983" s="42">
        <f t="shared" si="295"/>
        <v>439659635</v>
      </c>
    </row>
    <row r="984" spans="1:13" s="2" customFormat="1" ht="13.5" x14ac:dyDescent="0.25">
      <c r="A984" s="16" t="s">
        <v>2241</v>
      </c>
      <c r="B984" s="16" t="s">
        <v>2257</v>
      </c>
      <c r="C984" s="17" t="s">
        <v>330</v>
      </c>
      <c r="D984" s="7">
        <f>SUM(D985:D995)</f>
        <v>0</v>
      </c>
      <c r="E984" s="7">
        <f>SUM(E985:E995)</f>
        <v>0</v>
      </c>
      <c r="F984" s="8">
        <f>+D984+E984</f>
        <v>0</v>
      </c>
      <c r="G984" s="10">
        <f>SUM(G985:G995)</f>
        <v>0</v>
      </c>
      <c r="H984" s="7">
        <f>SUM(H985:H995)</f>
        <v>439659635</v>
      </c>
      <c r="I984" s="65">
        <f>+SUM(F984:H984)</f>
        <v>439659635</v>
      </c>
      <c r="J984" s="43">
        <f>SUM(J985:J995)</f>
        <v>0</v>
      </c>
      <c r="K984" s="10">
        <f>SUM(K985:K995)</f>
        <v>0</v>
      </c>
      <c r="L984" s="65">
        <f>SUM(J984:K984)</f>
        <v>0</v>
      </c>
      <c r="M984" s="42">
        <f>SUM(M985:M995)</f>
        <v>439659635</v>
      </c>
    </row>
    <row r="985" spans="1:13" s="2" customFormat="1" ht="27" x14ac:dyDescent="0.25">
      <c r="A985" s="27" t="s">
        <v>2241</v>
      </c>
      <c r="B985" s="27" t="s">
        <v>2258</v>
      </c>
      <c r="C985" s="28" t="s">
        <v>333</v>
      </c>
      <c r="D985" s="11"/>
      <c r="E985" s="11"/>
      <c r="F985" s="52">
        <f>SUM(D985:E985)</f>
        <v>0</v>
      </c>
      <c r="G985" s="53"/>
      <c r="H985" s="11"/>
      <c r="I985" s="68">
        <f>+SUM(H985,G985)+F985</f>
        <v>0</v>
      </c>
      <c r="J985" s="54"/>
      <c r="K985" s="53"/>
      <c r="L985" s="68">
        <f>SUM(J985:K985)</f>
        <v>0</v>
      </c>
      <c r="M985" s="54">
        <f t="shared" ref="M985:M995" si="296">+L985+I985</f>
        <v>0</v>
      </c>
    </row>
    <row r="986" spans="1:13" s="2" customFormat="1" ht="13.5" x14ac:dyDescent="0.25">
      <c r="A986" s="27" t="s">
        <v>2241</v>
      </c>
      <c r="B986" s="27" t="s">
        <v>2259</v>
      </c>
      <c r="C986" s="28" t="s">
        <v>369</v>
      </c>
      <c r="D986" s="11"/>
      <c r="E986" s="11"/>
      <c r="F986" s="52">
        <f t="shared" ref="F986:F995" si="297">SUM(D986:E986)</f>
        <v>0</v>
      </c>
      <c r="G986" s="53"/>
      <c r="H986" s="11"/>
      <c r="I986" s="68">
        <f t="shared" ref="I986:I995" si="298">+SUM(H986,G986)+F986</f>
        <v>0</v>
      </c>
      <c r="J986" s="54"/>
      <c r="K986" s="53"/>
      <c r="L986" s="68">
        <f t="shared" si="285"/>
        <v>0</v>
      </c>
      <c r="M986" s="54">
        <f t="shared" si="296"/>
        <v>0</v>
      </c>
    </row>
    <row r="987" spans="1:13" s="2" customFormat="1" ht="40.5" x14ac:dyDescent="0.25">
      <c r="A987" s="27" t="s">
        <v>2241</v>
      </c>
      <c r="B987" s="27" t="s">
        <v>2260</v>
      </c>
      <c r="C987" s="28" t="s">
        <v>384</v>
      </c>
      <c r="D987" s="11"/>
      <c r="E987" s="11"/>
      <c r="F987" s="52">
        <f t="shared" si="297"/>
        <v>0</v>
      </c>
      <c r="G987" s="53"/>
      <c r="H987" s="11"/>
      <c r="I987" s="68">
        <f t="shared" si="298"/>
        <v>0</v>
      </c>
      <c r="J987" s="54"/>
      <c r="K987" s="53"/>
      <c r="L987" s="68">
        <f>SUM(J987:K987)</f>
        <v>0</v>
      </c>
      <c r="M987" s="54">
        <f t="shared" si="296"/>
        <v>0</v>
      </c>
    </row>
    <row r="988" spans="1:13" s="2" customFormat="1" ht="27" x14ac:dyDescent="0.25">
      <c r="A988" s="27" t="s">
        <v>2241</v>
      </c>
      <c r="B988" s="27" t="s">
        <v>2261</v>
      </c>
      <c r="C988" s="28" t="s">
        <v>459</v>
      </c>
      <c r="D988" s="11"/>
      <c r="E988" s="11"/>
      <c r="F988" s="52">
        <f t="shared" si="297"/>
        <v>0</v>
      </c>
      <c r="G988" s="53"/>
      <c r="H988" s="11"/>
      <c r="I988" s="68">
        <f t="shared" si="298"/>
        <v>0</v>
      </c>
      <c r="J988" s="54"/>
      <c r="K988" s="53"/>
      <c r="L988" s="68">
        <f>SUM(J988:K988)</f>
        <v>0</v>
      </c>
      <c r="M988" s="54">
        <f t="shared" si="296"/>
        <v>0</v>
      </c>
    </row>
    <row r="989" spans="1:13" s="2" customFormat="1" ht="13.5" x14ac:dyDescent="0.25">
      <c r="A989" s="27" t="s">
        <v>2241</v>
      </c>
      <c r="B989" s="27" t="s">
        <v>2262</v>
      </c>
      <c r="C989" s="28" t="s">
        <v>588</v>
      </c>
      <c r="D989" s="11"/>
      <c r="E989" s="11"/>
      <c r="F989" s="52">
        <f t="shared" si="297"/>
        <v>0</v>
      </c>
      <c r="G989" s="53"/>
      <c r="H989" s="11"/>
      <c r="I989" s="68">
        <f t="shared" si="298"/>
        <v>0</v>
      </c>
      <c r="J989" s="54"/>
      <c r="K989" s="53"/>
      <c r="L989" s="68">
        <f>SUM(J989:K989)</f>
        <v>0</v>
      </c>
      <c r="M989" s="54">
        <f t="shared" si="296"/>
        <v>0</v>
      </c>
    </row>
    <row r="990" spans="1:13" s="2" customFormat="1" ht="13.5" x14ac:dyDescent="0.25">
      <c r="A990" s="27" t="s">
        <v>2241</v>
      </c>
      <c r="B990" s="27" t="s">
        <v>2263</v>
      </c>
      <c r="C990" s="28" t="s">
        <v>650</v>
      </c>
      <c r="D990" s="11"/>
      <c r="E990" s="11"/>
      <c r="F990" s="52">
        <f t="shared" si="297"/>
        <v>0</v>
      </c>
      <c r="G990" s="53"/>
      <c r="H990" s="11"/>
      <c r="I990" s="68">
        <f t="shared" si="298"/>
        <v>0</v>
      </c>
      <c r="J990" s="54"/>
      <c r="K990" s="53"/>
      <c r="L990" s="68">
        <f>SUM(J990:K990)</f>
        <v>0</v>
      </c>
      <c r="M990" s="54">
        <f t="shared" si="296"/>
        <v>0</v>
      </c>
    </row>
    <row r="991" spans="1:13" s="2" customFormat="1" ht="54" x14ac:dyDescent="0.25">
      <c r="A991" s="27" t="s">
        <v>2241</v>
      </c>
      <c r="B991" s="27" t="s">
        <v>2264</v>
      </c>
      <c r="C991" s="28" t="s">
        <v>674</v>
      </c>
      <c r="D991" s="11"/>
      <c r="E991" s="11"/>
      <c r="F991" s="52">
        <f t="shared" si="297"/>
        <v>0</v>
      </c>
      <c r="G991" s="53"/>
      <c r="H991" s="11"/>
      <c r="I991" s="68">
        <f t="shared" si="298"/>
        <v>0</v>
      </c>
      <c r="J991" s="54"/>
      <c r="K991" s="53"/>
      <c r="L991" s="68">
        <f t="shared" si="285"/>
        <v>0</v>
      </c>
      <c r="M991" s="54">
        <f t="shared" si="296"/>
        <v>0</v>
      </c>
    </row>
    <row r="992" spans="1:13" s="2" customFormat="1" ht="37.5" customHeight="1" x14ac:dyDescent="0.25">
      <c r="A992" s="27" t="s">
        <v>2241</v>
      </c>
      <c r="B992" s="27" t="s">
        <v>2265</v>
      </c>
      <c r="C992" s="28" t="s">
        <v>722</v>
      </c>
      <c r="D992" s="11"/>
      <c r="E992" s="11"/>
      <c r="F992" s="52">
        <f t="shared" si="297"/>
        <v>0</v>
      </c>
      <c r="G992" s="53"/>
      <c r="H992" s="11"/>
      <c r="I992" s="68">
        <f t="shared" si="298"/>
        <v>0</v>
      </c>
      <c r="J992" s="54"/>
      <c r="K992" s="53"/>
      <c r="L992" s="68">
        <f t="shared" si="285"/>
        <v>0</v>
      </c>
      <c r="M992" s="54">
        <f t="shared" si="296"/>
        <v>0</v>
      </c>
    </row>
    <row r="993" spans="1:13" s="2" customFormat="1" ht="37.5" customHeight="1" x14ac:dyDescent="0.25">
      <c r="A993" s="27" t="s">
        <v>2241</v>
      </c>
      <c r="B993" s="27" t="s">
        <v>2266</v>
      </c>
      <c r="C993" s="28" t="s">
        <v>755</v>
      </c>
      <c r="D993" s="11"/>
      <c r="E993" s="11"/>
      <c r="F993" s="52">
        <f t="shared" si="297"/>
        <v>0</v>
      </c>
      <c r="G993" s="53"/>
      <c r="H993" s="11">
        <v>439659635</v>
      </c>
      <c r="I993" s="68">
        <f t="shared" si="298"/>
        <v>439659635</v>
      </c>
      <c r="J993" s="54"/>
      <c r="K993" s="53"/>
      <c r="L993" s="68">
        <f t="shared" ref="L993:L998" si="299">SUM(J993:K993)</f>
        <v>0</v>
      </c>
      <c r="M993" s="54">
        <f t="shared" si="296"/>
        <v>439659635</v>
      </c>
    </row>
    <row r="994" spans="1:13" s="2" customFormat="1" ht="27" x14ac:dyDescent="0.25">
      <c r="A994" s="27" t="s">
        <v>2241</v>
      </c>
      <c r="B994" s="27" t="s">
        <v>2267</v>
      </c>
      <c r="C994" s="28" t="s">
        <v>863</v>
      </c>
      <c r="D994" s="11"/>
      <c r="E994" s="11"/>
      <c r="F994" s="52">
        <f t="shared" si="297"/>
        <v>0</v>
      </c>
      <c r="G994" s="53"/>
      <c r="H994" s="11"/>
      <c r="I994" s="68">
        <f t="shared" si="298"/>
        <v>0</v>
      </c>
      <c r="J994" s="54"/>
      <c r="K994" s="53"/>
      <c r="L994" s="68">
        <f t="shared" si="299"/>
        <v>0</v>
      </c>
      <c r="M994" s="54">
        <f t="shared" si="296"/>
        <v>0</v>
      </c>
    </row>
    <row r="995" spans="1:13" s="2" customFormat="1" ht="13.5" x14ac:dyDescent="0.25">
      <c r="A995" s="27" t="s">
        <v>2241</v>
      </c>
      <c r="B995" s="27" t="s">
        <v>2268</v>
      </c>
      <c r="C995" s="28" t="s">
        <v>914</v>
      </c>
      <c r="D995" s="11"/>
      <c r="E995" s="11"/>
      <c r="F995" s="52">
        <f t="shared" si="297"/>
        <v>0</v>
      </c>
      <c r="G995" s="53"/>
      <c r="H995" s="11"/>
      <c r="I995" s="68">
        <f t="shared" si="298"/>
        <v>0</v>
      </c>
      <c r="J995" s="54"/>
      <c r="K995" s="53"/>
      <c r="L995" s="68">
        <f t="shared" si="299"/>
        <v>0</v>
      </c>
      <c r="M995" s="54">
        <f t="shared" si="296"/>
        <v>0</v>
      </c>
    </row>
    <row r="996" spans="1:13" ht="27" x14ac:dyDescent="0.25">
      <c r="A996" s="16" t="s">
        <v>1474</v>
      </c>
      <c r="B996" s="16" t="s">
        <v>1475</v>
      </c>
      <c r="C996" s="26" t="s">
        <v>1476</v>
      </c>
      <c r="D996" s="7">
        <f>+D997+D1011</f>
        <v>171893516</v>
      </c>
      <c r="E996" s="7">
        <f>+E997+E1011</f>
        <v>485000000</v>
      </c>
      <c r="F996" s="8">
        <f>+D996+E996</f>
        <v>656893516</v>
      </c>
      <c r="G996" s="10">
        <f>+G997+G1011</f>
        <v>0</v>
      </c>
      <c r="H996" s="7">
        <f>+H997+H1011</f>
        <v>2600889738</v>
      </c>
      <c r="I996" s="65">
        <f>+SUM(F996:H996)</f>
        <v>3257783254</v>
      </c>
      <c r="J996" s="43">
        <f>+J997+J1011</f>
        <v>0</v>
      </c>
      <c r="K996" s="10">
        <f>+K997+K1011</f>
        <v>0</v>
      </c>
      <c r="L996" s="65">
        <f t="shared" si="299"/>
        <v>0</v>
      </c>
      <c r="M996" s="43">
        <f>+I996+L996</f>
        <v>3257783254</v>
      </c>
    </row>
    <row r="997" spans="1:13" ht="24.75" customHeight="1" x14ac:dyDescent="0.25">
      <c r="A997" s="16" t="s">
        <v>2297</v>
      </c>
      <c r="B997" s="16" t="s">
        <v>2296</v>
      </c>
      <c r="C997" s="26" t="s">
        <v>1576</v>
      </c>
      <c r="D997" s="7">
        <f>+D998</f>
        <v>171893516</v>
      </c>
      <c r="E997" s="7">
        <f>+E998</f>
        <v>485000000</v>
      </c>
      <c r="F997" s="8">
        <f t="shared" ref="F997:I998" si="300">+F998</f>
        <v>656893516</v>
      </c>
      <c r="G997" s="10">
        <f>+G998</f>
        <v>0</v>
      </c>
      <c r="H997" s="7">
        <f>+H998</f>
        <v>1193978906</v>
      </c>
      <c r="I997" s="65">
        <f t="shared" si="300"/>
        <v>1850872422</v>
      </c>
      <c r="J997" s="43">
        <f>+J998</f>
        <v>0</v>
      </c>
      <c r="K997" s="10">
        <f>+K998</f>
        <v>0</v>
      </c>
      <c r="L997" s="65">
        <f t="shared" si="299"/>
        <v>0</v>
      </c>
      <c r="M997" s="42">
        <f t="shared" ref="M997:M998" si="301">L997+I997</f>
        <v>1850872422</v>
      </c>
    </row>
    <row r="998" spans="1:13" s="2" customFormat="1" ht="13.5" x14ac:dyDescent="0.25">
      <c r="A998" s="16" t="s">
        <v>2297</v>
      </c>
      <c r="B998" s="16" t="s">
        <v>2325</v>
      </c>
      <c r="C998" s="17" t="s">
        <v>170</v>
      </c>
      <c r="D998" s="7">
        <f>+D999</f>
        <v>171893516</v>
      </c>
      <c r="E998" s="7">
        <f>+E999</f>
        <v>485000000</v>
      </c>
      <c r="F998" s="8">
        <f t="shared" si="300"/>
        <v>656893516</v>
      </c>
      <c r="G998" s="10">
        <f>+G999</f>
        <v>0</v>
      </c>
      <c r="H998" s="7">
        <f>+H999</f>
        <v>1193978906</v>
      </c>
      <c r="I998" s="65">
        <f t="shared" si="300"/>
        <v>1850872422</v>
      </c>
      <c r="J998" s="43">
        <f>+J999</f>
        <v>0</v>
      </c>
      <c r="K998" s="10">
        <f>+K999</f>
        <v>0</v>
      </c>
      <c r="L998" s="65">
        <f t="shared" si="299"/>
        <v>0</v>
      </c>
      <c r="M998" s="42">
        <f t="shared" si="301"/>
        <v>1850872422</v>
      </c>
    </row>
    <row r="999" spans="1:13" s="2" customFormat="1" ht="13.5" x14ac:dyDescent="0.25">
      <c r="A999" s="16" t="s">
        <v>2297</v>
      </c>
      <c r="B999" s="16" t="s">
        <v>2326</v>
      </c>
      <c r="C999" s="17" t="s">
        <v>330</v>
      </c>
      <c r="D999" s="7">
        <f>SUM(D1000:D1010)</f>
        <v>171893516</v>
      </c>
      <c r="E999" s="7">
        <f>SUM(E1000:E1010)</f>
        <v>485000000</v>
      </c>
      <c r="F999" s="8">
        <f>+D999+E999</f>
        <v>656893516</v>
      </c>
      <c r="G999" s="10">
        <f>SUM(G1000:G1010)</f>
        <v>0</v>
      </c>
      <c r="H999" s="7">
        <f>SUM(H1000:H1010)</f>
        <v>1193978906</v>
      </c>
      <c r="I999" s="65">
        <f>+SUM(F999:H999)</f>
        <v>1850872422</v>
      </c>
      <c r="J999" s="43">
        <f>SUM(J1000:J1010)</f>
        <v>0</v>
      </c>
      <c r="K999" s="10">
        <f>SUM(K1000:K1010)</f>
        <v>0</v>
      </c>
      <c r="L999" s="65">
        <f t="shared" si="285"/>
        <v>0</v>
      </c>
      <c r="M999" s="42">
        <f>SUM(M1000:M1010)</f>
        <v>1850872422</v>
      </c>
    </row>
    <row r="1000" spans="1:13" s="2" customFormat="1" ht="27" x14ac:dyDescent="0.25">
      <c r="A1000" s="27" t="s">
        <v>2297</v>
      </c>
      <c r="B1000" s="27" t="s">
        <v>2327</v>
      </c>
      <c r="C1000" s="28" t="s">
        <v>333</v>
      </c>
      <c r="D1000" s="11"/>
      <c r="E1000" s="11"/>
      <c r="F1000" s="52">
        <f>SUM(D1000:E1000)</f>
        <v>0</v>
      </c>
      <c r="G1000" s="53"/>
      <c r="H1000" s="11"/>
      <c r="I1000" s="68">
        <f>+SUM(H1000,G1000)+F1000</f>
        <v>0</v>
      </c>
      <c r="J1000" s="54"/>
      <c r="K1000" s="53"/>
      <c r="L1000" s="68">
        <f>SUM(J1000:K1000)</f>
        <v>0</v>
      </c>
      <c r="M1000" s="54">
        <f t="shared" ref="M1000:M1010" si="302">+L1000+I1000</f>
        <v>0</v>
      </c>
    </row>
    <row r="1001" spans="1:13" s="2" customFormat="1" ht="13.5" x14ac:dyDescent="0.25">
      <c r="A1001" s="27" t="s">
        <v>2297</v>
      </c>
      <c r="B1001" s="27" t="s">
        <v>2328</v>
      </c>
      <c r="C1001" s="28" t="s">
        <v>369</v>
      </c>
      <c r="D1001" s="11"/>
      <c r="E1001" s="11"/>
      <c r="F1001" s="52">
        <f t="shared" ref="F1001:F1010" si="303">SUM(D1001:E1001)</f>
        <v>0</v>
      </c>
      <c r="G1001" s="53"/>
      <c r="H1001" s="11"/>
      <c r="I1001" s="68">
        <f t="shared" ref="I1001:I1010" si="304">+SUM(H1001,G1001)+F1001</f>
        <v>0</v>
      </c>
      <c r="J1001" s="54"/>
      <c r="K1001" s="53"/>
      <c r="L1001" s="68">
        <f>SUM(J1001:K1001)</f>
        <v>0</v>
      </c>
      <c r="M1001" s="54">
        <f t="shared" si="302"/>
        <v>0</v>
      </c>
    </row>
    <row r="1002" spans="1:13" s="2" customFormat="1" ht="40.5" x14ac:dyDescent="0.25">
      <c r="A1002" s="27" t="s">
        <v>2297</v>
      </c>
      <c r="B1002" s="27" t="s">
        <v>2329</v>
      </c>
      <c r="C1002" s="28" t="s">
        <v>384</v>
      </c>
      <c r="D1002" s="11"/>
      <c r="E1002" s="11"/>
      <c r="F1002" s="52">
        <f t="shared" si="303"/>
        <v>0</v>
      </c>
      <c r="G1002" s="53"/>
      <c r="H1002" s="11"/>
      <c r="I1002" s="68">
        <f t="shared" si="304"/>
        <v>0</v>
      </c>
      <c r="J1002" s="54"/>
      <c r="K1002" s="53"/>
      <c r="L1002" s="68">
        <f t="shared" si="285"/>
        <v>0</v>
      </c>
      <c r="M1002" s="54">
        <f t="shared" si="302"/>
        <v>0</v>
      </c>
    </row>
    <row r="1003" spans="1:13" s="2" customFormat="1" ht="27" x14ac:dyDescent="0.25">
      <c r="A1003" s="27" t="s">
        <v>2297</v>
      </c>
      <c r="B1003" s="27" t="s">
        <v>2330</v>
      </c>
      <c r="C1003" s="28" t="s">
        <v>459</v>
      </c>
      <c r="D1003" s="11"/>
      <c r="E1003" s="11"/>
      <c r="F1003" s="52">
        <f t="shared" si="303"/>
        <v>0</v>
      </c>
      <c r="G1003" s="53"/>
      <c r="H1003" s="11"/>
      <c r="I1003" s="68">
        <f t="shared" si="304"/>
        <v>0</v>
      </c>
      <c r="J1003" s="54"/>
      <c r="K1003" s="53"/>
      <c r="L1003" s="68">
        <f t="shared" ref="L1003:L1010" si="305">SUM(J1003:K1003)</f>
        <v>0</v>
      </c>
      <c r="M1003" s="54">
        <f t="shared" si="302"/>
        <v>0</v>
      </c>
    </row>
    <row r="1004" spans="1:13" s="2" customFormat="1" ht="13.5" x14ac:dyDescent="0.25">
      <c r="A1004" s="27" t="s">
        <v>2297</v>
      </c>
      <c r="B1004" s="27" t="s">
        <v>2331</v>
      </c>
      <c r="C1004" s="28" t="s">
        <v>588</v>
      </c>
      <c r="D1004" s="11"/>
      <c r="E1004" s="11"/>
      <c r="F1004" s="52">
        <f t="shared" si="303"/>
        <v>0</v>
      </c>
      <c r="G1004" s="53"/>
      <c r="H1004" s="11"/>
      <c r="I1004" s="68">
        <f t="shared" si="304"/>
        <v>0</v>
      </c>
      <c r="J1004" s="54"/>
      <c r="K1004" s="53"/>
      <c r="L1004" s="68">
        <f t="shared" si="305"/>
        <v>0</v>
      </c>
      <c r="M1004" s="54">
        <f t="shared" si="302"/>
        <v>0</v>
      </c>
    </row>
    <row r="1005" spans="1:13" s="2" customFormat="1" ht="13.5" x14ac:dyDescent="0.25">
      <c r="A1005" s="27" t="s">
        <v>2297</v>
      </c>
      <c r="B1005" s="27" t="s">
        <v>2332</v>
      </c>
      <c r="C1005" s="28" t="s">
        <v>650</v>
      </c>
      <c r="D1005" s="11"/>
      <c r="E1005" s="11"/>
      <c r="F1005" s="52">
        <f t="shared" si="303"/>
        <v>0</v>
      </c>
      <c r="G1005" s="53"/>
      <c r="H1005" s="11"/>
      <c r="I1005" s="68">
        <f t="shared" si="304"/>
        <v>0</v>
      </c>
      <c r="J1005" s="54"/>
      <c r="K1005" s="53"/>
      <c r="L1005" s="68">
        <f t="shared" si="305"/>
        <v>0</v>
      </c>
      <c r="M1005" s="54">
        <f t="shared" si="302"/>
        <v>0</v>
      </c>
    </row>
    <row r="1006" spans="1:13" s="2" customFormat="1" ht="54" x14ac:dyDescent="0.25">
      <c r="A1006" s="27" t="s">
        <v>2297</v>
      </c>
      <c r="B1006" s="27" t="s">
        <v>2333</v>
      </c>
      <c r="C1006" s="28" t="s">
        <v>674</v>
      </c>
      <c r="D1006" s="11"/>
      <c r="E1006" s="11"/>
      <c r="F1006" s="52">
        <f t="shared" si="303"/>
        <v>0</v>
      </c>
      <c r="G1006" s="53"/>
      <c r="H1006" s="11"/>
      <c r="I1006" s="68">
        <f t="shared" si="304"/>
        <v>0</v>
      </c>
      <c r="J1006" s="54"/>
      <c r="K1006" s="53"/>
      <c r="L1006" s="68">
        <f t="shared" si="305"/>
        <v>0</v>
      </c>
      <c r="M1006" s="54">
        <f t="shared" si="302"/>
        <v>0</v>
      </c>
    </row>
    <row r="1007" spans="1:13" s="2" customFormat="1" ht="37.5" customHeight="1" x14ac:dyDescent="0.25">
      <c r="A1007" s="27" t="s">
        <v>2297</v>
      </c>
      <c r="B1007" s="27" t="s">
        <v>2334</v>
      </c>
      <c r="C1007" s="28" t="s">
        <v>722</v>
      </c>
      <c r="D1007" s="11"/>
      <c r="E1007" s="11"/>
      <c r="F1007" s="52">
        <f t="shared" si="303"/>
        <v>0</v>
      </c>
      <c r="G1007" s="53"/>
      <c r="H1007" s="11"/>
      <c r="I1007" s="68">
        <f t="shared" si="304"/>
        <v>0</v>
      </c>
      <c r="J1007" s="54"/>
      <c r="K1007" s="53"/>
      <c r="L1007" s="68">
        <f t="shared" si="305"/>
        <v>0</v>
      </c>
      <c r="M1007" s="54">
        <f t="shared" si="302"/>
        <v>0</v>
      </c>
    </row>
    <row r="1008" spans="1:13" s="2" customFormat="1" ht="37.5" customHeight="1" x14ac:dyDescent="0.25">
      <c r="A1008" s="27" t="s">
        <v>2297</v>
      </c>
      <c r="B1008" s="27" t="s">
        <v>2335</v>
      </c>
      <c r="C1008" s="28" t="s">
        <v>755</v>
      </c>
      <c r="D1008" s="11">
        <v>171893516</v>
      </c>
      <c r="E1008" s="11">
        <v>485000000</v>
      </c>
      <c r="F1008" s="52">
        <f t="shared" si="303"/>
        <v>656893516</v>
      </c>
      <c r="G1008" s="53"/>
      <c r="H1008" s="11">
        <v>1193978906</v>
      </c>
      <c r="I1008" s="68">
        <f t="shared" si="304"/>
        <v>1850872422</v>
      </c>
      <c r="J1008" s="54"/>
      <c r="K1008" s="53"/>
      <c r="L1008" s="68">
        <f t="shared" si="305"/>
        <v>0</v>
      </c>
      <c r="M1008" s="54">
        <f t="shared" si="302"/>
        <v>1850872422</v>
      </c>
    </row>
    <row r="1009" spans="1:13" s="2" customFormat="1" ht="27" x14ac:dyDescent="0.25">
      <c r="A1009" s="27" t="s">
        <v>2297</v>
      </c>
      <c r="B1009" s="27" t="s">
        <v>2336</v>
      </c>
      <c r="C1009" s="28" t="s">
        <v>863</v>
      </c>
      <c r="D1009" s="11"/>
      <c r="E1009" s="11"/>
      <c r="F1009" s="52">
        <f t="shared" si="303"/>
        <v>0</v>
      </c>
      <c r="G1009" s="53"/>
      <c r="H1009" s="11"/>
      <c r="I1009" s="68">
        <f t="shared" si="304"/>
        <v>0</v>
      </c>
      <c r="J1009" s="54"/>
      <c r="K1009" s="53"/>
      <c r="L1009" s="68">
        <f t="shared" si="305"/>
        <v>0</v>
      </c>
      <c r="M1009" s="54">
        <f t="shared" si="302"/>
        <v>0</v>
      </c>
    </row>
    <row r="1010" spans="1:13" s="2" customFormat="1" ht="13.5" x14ac:dyDescent="0.25">
      <c r="A1010" s="27" t="s">
        <v>2297</v>
      </c>
      <c r="B1010" s="27" t="s">
        <v>2337</v>
      </c>
      <c r="C1010" s="28" t="s">
        <v>914</v>
      </c>
      <c r="D1010" s="11"/>
      <c r="E1010" s="11"/>
      <c r="F1010" s="52">
        <f t="shared" si="303"/>
        <v>0</v>
      </c>
      <c r="G1010" s="53"/>
      <c r="H1010" s="11"/>
      <c r="I1010" s="68">
        <f t="shared" si="304"/>
        <v>0</v>
      </c>
      <c r="J1010" s="54"/>
      <c r="K1010" s="53"/>
      <c r="L1010" s="68">
        <f t="shared" si="305"/>
        <v>0</v>
      </c>
      <c r="M1010" s="54">
        <f t="shared" si="302"/>
        <v>0</v>
      </c>
    </row>
    <row r="1011" spans="1:13" ht="24.75" customHeight="1" x14ac:dyDescent="0.25">
      <c r="A1011" s="16" t="s">
        <v>2297</v>
      </c>
      <c r="B1011" s="16" t="s">
        <v>2298</v>
      </c>
      <c r="C1011" s="26" t="s">
        <v>1577</v>
      </c>
      <c r="D1011" s="7">
        <f>+D1012</f>
        <v>0</v>
      </c>
      <c r="E1011" s="7">
        <f>+E1012</f>
        <v>0</v>
      </c>
      <c r="F1011" s="8">
        <f t="shared" ref="F1011:I1012" si="306">+F1012</f>
        <v>0</v>
      </c>
      <c r="G1011" s="10">
        <f>+G1012</f>
        <v>0</v>
      </c>
      <c r="H1011" s="7">
        <f>+H1012</f>
        <v>1406910832</v>
      </c>
      <c r="I1011" s="65">
        <f t="shared" si="306"/>
        <v>1406910832</v>
      </c>
      <c r="J1011" s="43">
        <f>+J1012</f>
        <v>0</v>
      </c>
      <c r="K1011" s="10">
        <f>+K1012</f>
        <v>0</v>
      </c>
      <c r="L1011" s="65">
        <f t="shared" si="285"/>
        <v>0</v>
      </c>
      <c r="M1011" s="42">
        <f t="shared" ref="M1011:M1012" si="307">L1011+I1011</f>
        <v>1406910832</v>
      </c>
    </row>
    <row r="1012" spans="1:13" s="2" customFormat="1" ht="13.5" x14ac:dyDescent="0.25">
      <c r="A1012" s="16" t="s">
        <v>2297</v>
      </c>
      <c r="B1012" s="16" t="s">
        <v>2338</v>
      </c>
      <c r="C1012" s="17" t="s">
        <v>170</v>
      </c>
      <c r="D1012" s="7">
        <f>+D1013</f>
        <v>0</v>
      </c>
      <c r="E1012" s="7">
        <f>+E1013</f>
        <v>0</v>
      </c>
      <c r="F1012" s="8">
        <f t="shared" si="306"/>
        <v>0</v>
      </c>
      <c r="G1012" s="10">
        <f>+G1013</f>
        <v>0</v>
      </c>
      <c r="H1012" s="7">
        <f>+H1013</f>
        <v>1406910832</v>
      </c>
      <c r="I1012" s="65">
        <f t="shared" si="306"/>
        <v>1406910832</v>
      </c>
      <c r="J1012" s="43">
        <f>+J1013</f>
        <v>0</v>
      </c>
      <c r="K1012" s="10">
        <f>+K1013</f>
        <v>0</v>
      </c>
      <c r="L1012" s="65">
        <f t="shared" ref="L1012:L1018" si="308">SUM(J1012:K1012)</f>
        <v>0</v>
      </c>
      <c r="M1012" s="42">
        <f t="shared" si="307"/>
        <v>1406910832</v>
      </c>
    </row>
    <row r="1013" spans="1:13" s="2" customFormat="1" ht="13.5" x14ac:dyDescent="0.25">
      <c r="A1013" s="16" t="s">
        <v>2297</v>
      </c>
      <c r="B1013" s="16" t="s">
        <v>2339</v>
      </c>
      <c r="C1013" s="17" t="s">
        <v>330</v>
      </c>
      <c r="D1013" s="7">
        <f>SUM(D1014:D1024)</f>
        <v>0</v>
      </c>
      <c r="E1013" s="7">
        <f>SUM(E1014:E1024)</f>
        <v>0</v>
      </c>
      <c r="F1013" s="8">
        <f>+D1013+E1013</f>
        <v>0</v>
      </c>
      <c r="G1013" s="10">
        <f>SUM(G1014:G1024)</f>
        <v>0</v>
      </c>
      <c r="H1013" s="7">
        <f>SUM(H1014:H1024)</f>
        <v>1406910832</v>
      </c>
      <c r="I1013" s="65">
        <f>+SUM(F1013:H1013)</f>
        <v>1406910832</v>
      </c>
      <c r="J1013" s="43">
        <f>SUM(J1014:J1024)</f>
        <v>0</v>
      </c>
      <c r="K1013" s="10">
        <f>SUM(K1014:K1024)</f>
        <v>0</v>
      </c>
      <c r="L1013" s="65">
        <f t="shared" si="308"/>
        <v>0</v>
      </c>
      <c r="M1013" s="42">
        <f>SUM(M1014:M1024)</f>
        <v>1406910832</v>
      </c>
    </row>
    <row r="1014" spans="1:13" s="2" customFormat="1" ht="27" x14ac:dyDescent="0.25">
      <c r="A1014" s="27" t="s">
        <v>2297</v>
      </c>
      <c r="B1014" s="27" t="s">
        <v>2340</v>
      </c>
      <c r="C1014" s="28" t="s">
        <v>333</v>
      </c>
      <c r="D1014" s="11"/>
      <c r="E1014" s="11"/>
      <c r="F1014" s="52">
        <f>SUM(D1014:E1014)</f>
        <v>0</v>
      </c>
      <c r="G1014" s="53"/>
      <c r="H1014" s="11"/>
      <c r="I1014" s="68">
        <f>+SUM(H1014,G1014)+F1014</f>
        <v>0</v>
      </c>
      <c r="J1014" s="54"/>
      <c r="K1014" s="53"/>
      <c r="L1014" s="68">
        <f t="shared" si="308"/>
        <v>0</v>
      </c>
      <c r="M1014" s="54">
        <f t="shared" ref="M1014:M1024" si="309">+L1014+I1014</f>
        <v>0</v>
      </c>
    </row>
    <row r="1015" spans="1:13" s="2" customFormat="1" ht="13.5" x14ac:dyDescent="0.25">
      <c r="A1015" s="27" t="s">
        <v>2297</v>
      </c>
      <c r="B1015" s="27" t="s">
        <v>2341</v>
      </c>
      <c r="C1015" s="28" t="s">
        <v>369</v>
      </c>
      <c r="D1015" s="11"/>
      <c r="E1015" s="11"/>
      <c r="F1015" s="52">
        <f t="shared" ref="F1015:F1024" si="310">SUM(D1015:E1015)</f>
        <v>0</v>
      </c>
      <c r="G1015" s="53"/>
      <c r="H1015" s="11"/>
      <c r="I1015" s="68">
        <f t="shared" ref="I1015:I1024" si="311">+SUM(H1015,G1015)+F1015</f>
        <v>0</v>
      </c>
      <c r="J1015" s="54"/>
      <c r="K1015" s="53"/>
      <c r="L1015" s="68">
        <f t="shared" si="308"/>
        <v>0</v>
      </c>
      <c r="M1015" s="54">
        <f t="shared" si="309"/>
        <v>0</v>
      </c>
    </row>
    <row r="1016" spans="1:13" s="2" customFormat="1" ht="40.5" x14ac:dyDescent="0.25">
      <c r="A1016" s="27" t="s">
        <v>2297</v>
      </c>
      <c r="B1016" s="27" t="s">
        <v>2342</v>
      </c>
      <c r="C1016" s="28" t="s">
        <v>384</v>
      </c>
      <c r="D1016" s="11"/>
      <c r="E1016" s="11"/>
      <c r="F1016" s="52">
        <f t="shared" si="310"/>
        <v>0</v>
      </c>
      <c r="G1016" s="53"/>
      <c r="H1016" s="11"/>
      <c r="I1016" s="68">
        <f t="shared" si="311"/>
        <v>0</v>
      </c>
      <c r="J1016" s="54"/>
      <c r="K1016" s="53"/>
      <c r="L1016" s="68">
        <f t="shared" si="308"/>
        <v>0</v>
      </c>
      <c r="M1016" s="54">
        <f t="shared" si="309"/>
        <v>0</v>
      </c>
    </row>
    <row r="1017" spans="1:13" s="2" customFormat="1" ht="27" x14ac:dyDescent="0.25">
      <c r="A1017" s="27" t="s">
        <v>2297</v>
      </c>
      <c r="B1017" s="27" t="s">
        <v>2343</v>
      </c>
      <c r="C1017" s="28" t="s">
        <v>459</v>
      </c>
      <c r="D1017" s="11"/>
      <c r="E1017" s="11"/>
      <c r="F1017" s="52">
        <f t="shared" si="310"/>
        <v>0</v>
      </c>
      <c r="G1017" s="53"/>
      <c r="H1017" s="11">
        <v>379520500</v>
      </c>
      <c r="I1017" s="68">
        <f t="shared" si="311"/>
        <v>379520500</v>
      </c>
      <c r="J1017" s="54"/>
      <c r="K1017" s="53"/>
      <c r="L1017" s="68">
        <f t="shared" si="308"/>
        <v>0</v>
      </c>
      <c r="M1017" s="54">
        <f t="shared" si="309"/>
        <v>379520500</v>
      </c>
    </row>
    <row r="1018" spans="1:13" s="2" customFormat="1" ht="13.5" x14ac:dyDescent="0.25">
      <c r="A1018" s="27" t="s">
        <v>2297</v>
      </c>
      <c r="B1018" s="27" t="s">
        <v>2344</v>
      </c>
      <c r="C1018" s="28" t="s">
        <v>588</v>
      </c>
      <c r="D1018" s="11"/>
      <c r="E1018" s="11"/>
      <c r="F1018" s="52">
        <f t="shared" si="310"/>
        <v>0</v>
      </c>
      <c r="G1018" s="53"/>
      <c r="H1018" s="11"/>
      <c r="I1018" s="68">
        <f t="shared" si="311"/>
        <v>0</v>
      </c>
      <c r="J1018" s="54"/>
      <c r="K1018" s="53"/>
      <c r="L1018" s="68">
        <f t="shared" si="308"/>
        <v>0</v>
      </c>
      <c r="M1018" s="54">
        <f t="shared" si="309"/>
        <v>0</v>
      </c>
    </row>
    <row r="1019" spans="1:13" s="2" customFormat="1" ht="13.5" x14ac:dyDescent="0.25">
      <c r="A1019" s="27" t="s">
        <v>2297</v>
      </c>
      <c r="B1019" s="27" t="s">
        <v>2345</v>
      </c>
      <c r="C1019" s="28" t="s">
        <v>650</v>
      </c>
      <c r="D1019" s="11"/>
      <c r="E1019" s="11"/>
      <c r="F1019" s="52">
        <f t="shared" si="310"/>
        <v>0</v>
      </c>
      <c r="G1019" s="53"/>
      <c r="H1019" s="11"/>
      <c r="I1019" s="68">
        <f t="shared" si="311"/>
        <v>0</v>
      </c>
      <c r="J1019" s="54"/>
      <c r="K1019" s="53"/>
      <c r="L1019" s="68">
        <f t="shared" ref="L1019:L1082" si="312">SUM(J1019:K1019)</f>
        <v>0</v>
      </c>
      <c r="M1019" s="54">
        <f t="shared" si="309"/>
        <v>0</v>
      </c>
    </row>
    <row r="1020" spans="1:13" s="2" customFormat="1" ht="54" x14ac:dyDescent="0.25">
      <c r="A1020" s="27" t="s">
        <v>2297</v>
      </c>
      <c r="B1020" s="27" t="s">
        <v>2346</v>
      </c>
      <c r="C1020" s="28" t="s">
        <v>674</v>
      </c>
      <c r="D1020" s="11"/>
      <c r="E1020" s="11"/>
      <c r="F1020" s="52">
        <f t="shared" si="310"/>
        <v>0</v>
      </c>
      <c r="G1020" s="53"/>
      <c r="H1020" s="11"/>
      <c r="I1020" s="68">
        <f t="shared" si="311"/>
        <v>0</v>
      </c>
      <c r="J1020" s="54"/>
      <c r="K1020" s="53"/>
      <c r="L1020" s="68">
        <f t="shared" si="312"/>
        <v>0</v>
      </c>
      <c r="M1020" s="54">
        <f t="shared" si="309"/>
        <v>0</v>
      </c>
    </row>
    <row r="1021" spans="1:13" s="2" customFormat="1" ht="37.5" customHeight="1" x14ac:dyDescent="0.25">
      <c r="A1021" s="27" t="s">
        <v>2297</v>
      </c>
      <c r="B1021" s="27" t="s">
        <v>2347</v>
      </c>
      <c r="C1021" s="28" t="s">
        <v>722</v>
      </c>
      <c r="D1021" s="11"/>
      <c r="E1021" s="11"/>
      <c r="F1021" s="52">
        <f t="shared" si="310"/>
        <v>0</v>
      </c>
      <c r="G1021" s="53"/>
      <c r="H1021" s="11"/>
      <c r="I1021" s="68">
        <f t="shared" si="311"/>
        <v>0</v>
      </c>
      <c r="J1021" s="54"/>
      <c r="K1021" s="53"/>
      <c r="L1021" s="68">
        <f t="shared" si="312"/>
        <v>0</v>
      </c>
      <c r="M1021" s="54">
        <f t="shared" si="309"/>
        <v>0</v>
      </c>
    </row>
    <row r="1022" spans="1:13" s="2" customFormat="1" ht="37.5" customHeight="1" x14ac:dyDescent="0.25">
      <c r="A1022" s="27" t="s">
        <v>2297</v>
      </c>
      <c r="B1022" s="27" t="s">
        <v>2348</v>
      </c>
      <c r="C1022" s="28" t="s">
        <v>755</v>
      </c>
      <c r="D1022" s="11"/>
      <c r="E1022" s="11"/>
      <c r="F1022" s="52">
        <f t="shared" si="310"/>
        <v>0</v>
      </c>
      <c r="G1022" s="53"/>
      <c r="H1022" s="11">
        <v>1027390332</v>
      </c>
      <c r="I1022" s="68">
        <f t="shared" si="311"/>
        <v>1027390332</v>
      </c>
      <c r="J1022" s="54"/>
      <c r="K1022" s="53"/>
      <c r="L1022" s="68">
        <f t="shared" si="312"/>
        <v>0</v>
      </c>
      <c r="M1022" s="54">
        <f t="shared" si="309"/>
        <v>1027390332</v>
      </c>
    </row>
    <row r="1023" spans="1:13" s="2" customFormat="1" ht="27" x14ac:dyDescent="0.25">
      <c r="A1023" s="27" t="s">
        <v>2297</v>
      </c>
      <c r="B1023" s="27" t="s">
        <v>2349</v>
      </c>
      <c r="C1023" s="28" t="s">
        <v>863</v>
      </c>
      <c r="D1023" s="11"/>
      <c r="E1023" s="11"/>
      <c r="F1023" s="52">
        <f t="shared" si="310"/>
        <v>0</v>
      </c>
      <c r="G1023" s="53"/>
      <c r="H1023" s="11"/>
      <c r="I1023" s="68">
        <f t="shared" si="311"/>
        <v>0</v>
      </c>
      <c r="J1023" s="54"/>
      <c r="K1023" s="53"/>
      <c r="L1023" s="68">
        <f t="shared" si="312"/>
        <v>0</v>
      </c>
      <c r="M1023" s="54">
        <f t="shared" si="309"/>
        <v>0</v>
      </c>
    </row>
    <row r="1024" spans="1:13" s="2" customFormat="1" ht="13.5" x14ac:dyDescent="0.25">
      <c r="A1024" s="27" t="s">
        <v>2297</v>
      </c>
      <c r="B1024" s="27" t="s">
        <v>2350</v>
      </c>
      <c r="C1024" s="28" t="s">
        <v>914</v>
      </c>
      <c r="D1024" s="11"/>
      <c r="E1024" s="11"/>
      <c r="F1024" s="52">
        <f t="shared" si="310"/>
        <v>0</v>
      </c>
      <c r="G1024" s="53"/>
      <c r="H1024" s="11"/>
      <c r="I1024" s="68">
        <f t="shared" si="311"/>
        <v>0</v>
      </c>
      <c r="J1024" s="54"/>
      <c r="K1024" s="53"/>
      <c r="L1024" s="68">
        <f t="shared" si="312"/>
        <v>0</v>
      </c>
      <c r="M1024" s="54">
        <f t="shared" si="309"/>
        <v>0</v>
      </c>
    </row>
    <row r="1025" spans="1:13" ht="27" x14ac:dyDescent="0.25">
      <c r="A1025" s="16" t="s">
        <v>1477</v>
      </c>
      <c r="B1025" s="16" t="s">
        <v>1478</v>
      </c>
      <c r="C1025" s="26" t="s">
        <v>1456</v>
      </c>
      <c r="D1025" s="7">
        <f>+D1026+D1040</f>
        <v>73611000</v>
      </c>
      <c r="E1025" s="7">
        <f>+E1026+E1040</f>
        <v>16022338</v>
      </c>
      <c r="F1025" s="8">
        <f>+D1025+E1025</f>
        <v>89633338</v>
      </c>
      <c r="G1025" s="10">
        <f>+G1026+G1040</f>
        <v>0</v>
      </c>
      <c r="H1025" s="7">
        <f>+H1026+H1040</f>
        <v>439659635</v>
      </c>
      <c r="I1025" s="65">
        <f>+SUM(F1025:H1025)</f>
        <v>529292973</v>
      </c>
      <c r="J1025" s="43">
        <f>+J1026+J1040</f>
        <v>0</v>
      </c>
      <c r="K1025" s="10">
        <f>+K1026+K1040</f>
        <v>0</v>
      </c>
      <c r="L1025" s="65">
        <f>SUM(J1025:K1025)</f>
        <v>0</v>
      </c>
      <c r="M1025" s="43">
        <f>+I1025+L1025</f>
        <v>529292973</v>
      </c>
    </row>
    <row r="1026" spans="1:13" ht="24.75" customHeight="1" x14ac:dyDescent="0.25">
      <c r="A1026" s="16" t="s">
        <v>2353</v>
      </c>
      <c r="B1026" s="16" t="s">
        <v>2352</v>
      </c>
      <c r="C1026" s="26" t="s">
        <v>1572</v>
      </c>
      <c r="D1026" s="7">
        <f>+D1027</f>
        <v>73611000</v>
      </c>
      <c r="E1026" s="7">
        <f>+E1027</f>
        <v>16022338</v>
      </c>
      <c r="F1026" s="8">
        <f t="shared" ref="F1026:I1027" si="313">+F1027</f>
        <v>89633338</v>
      </c>
      <c r="G1026" s="10">
        <f>+G1027</f>
        <v>0</v>
      </c>
      <c r="H1026" s="7">
        <f>+H1027</f>
        <v>263795781</v>
      </c>
      <c r="I1026" s="65">
        <f t="shared" si="313"/>
        <v>353429119</v>
      </c>
      <c r="J1026" s="43">
        <f>+J1027</f>
        <v>0</v>
      </c>
      <c r="K1026" s="10">
        <f>+K1027</f>
        <v>0</v>
      </c>
      <c r="L1026" s="65">
        <f t="shared" si="312"/>
        <v>0</v>
      </c>
      <c r="M1026" s="42">
        <f t="shared" ref="M1026:M1027" si="314">L1026+I1026</f>
        <v>353429119</v>
      </c>
    </row>
    <row r="1027" spans="1:13" s="2" customFormat="1" ht="13.5" x14ac:dyDescent="0.25">
      <c r="A1027" s="16" t="s">
        <v>2353</v>
      </c>
      <c r="B1027" s="16" t="s">
        <v>2369</v>
      </c>
      <c r="C1027" s="17" t="s">
        <v>170</v>
      </c>
      <c r="D1027" s="7">
        <f>+D1028</f>
        <v>73611000</v>
      </c>
      <c r="E1027" s="7">
        <f>+E1028</f>
        <v>16022338</v>
      </c>
      <c r="F1027" s="8">
        <f t="shared" si="313"/>
        <v>89633338</v>
      </c>
      <c r="G1027" s="10">
        <f>+G1028</f>
        <v>0</v>
      </c>
      <c r="H1027" s="7">
        <f>+H1028</f>
        <v>263795781</v>
      </c>
      <c r="I1027" s="65">
        <f t="shared" si="313"/>
        <v>353429119</v>
      </c>
      <c r="J1027" s="43">
        <f>+J1028</f>
        <v>0</v>
      </c>
      <c r="K1027" s="10">
        <f>+K1028</f>
        <v>0</v>
      </c>
      <c r="L1027" s="65">
        <f t="shared" si="312"/>
        <v>0</v>
      </c>
      <c r="M1027" s="42">
        <f t="shared" si="314"/>
        <v>353429119</v>
      </c>
    </row>
    <row r="1028" spans="1:13" s="2" customFormat="1" ht="13.5" x14ac:dyDescent="0.25">
      <c r="A1028" s="16" t="s">
        <v>2353</v>
      </c>
      <c r="B1028" s="16" t="s">
        <v>2370</v>
      </c>
      <c r="C1028" s="17" t="s">
        <v>330</v>
      </c>
      <c r="D1028" s="7">
        <f>SUM(D1029:D1039)</f>
        <v>73611000</v>
      </c>
      <c r="E1028" s="7">
        <f>SUM(E1029:E1039)</f>
        <v>16022338</v>
      </c>
      <c r="F1028" s="8">
        <f>+D1028+E1028</f>
        <v>89633338</v>
      </c>
      <c r="G1028" s="10">
        <f>SUM(G1029:G1039)</f>
        <v>0</v>
      </c>
      <c r="H1028" s="7">
        <f>SUM(H1029:H1039)</f>
        <v>263795781</v>
      </c>
      <c r="I1028" s="65">
        <f>+SUM(F1028:H1028)</f>
        <v>353429119</v>
      </c>
      <c r="J1028" s="43">
        <f>SUM(J1029:J1039)</f>
        <v>0</v>
      </c>
      <c r="K1028" s="10">
        <f>SUM(K1029:K1039)</f>
        <v>0</v>
      </c>
      <c r="L1028" s="65">
        <f t="shared" si="312"/>
        <v>0</v>
      </c>
      <c r="M1028" s="42">
        <f>SUM(M1029:M1039)</f>
        <v>353429119</v>
      </c>
    </row>
    <row r="1029" spans="1:13" s="2" customFormat="1" ht="27" x14ac:dyDescent="0.25">
      <c r="A1029" s="27" t="s">
        <v>2353</v>
      </c>
      <c r="B1029" s="27" t="s">
        <v>2371</v>
      </c>
      <c r="C1029" s="28" t="s">
        <v>333</v>
      </c>
      <c r="D1029" s="11"/>
      <c r="E1029" s="11"/>
      <c r="F1029" s="52">
        <f>SUM(D1029:E1029)</f>
        <v>0</v>
      </c>
      <c r="G1029" s="53"/>
      <c r="H1029" s="11"/>
      <c r="I1029" s="68">
        <f>+SUM(H1029,G1029)+F1029</f>
        <v>0</v>
      </c>
      <c r="J1029" s="54"/>
      <c r="K1029" s="53"/>
      <c r="L1029" s="68">
        <f t="shared" si="312"/>
        <v>0</v>
      </c>
      <c r="M1029" s="54">
        <f t="shared" ref="M1029:M1039" si="315">+L1029+I1029</f>
        <v>0</v>
      </c>
    </row>
    <row r="1030" spans="1:13" s="2" customFormat="1" ht="13.5" x14ac:dyDescent="0.25">
      <c r="A1030" s="27" t="s">
        <v>2353</v>
      </c>
      <c r="B1030" s="27" t="s">
        <v>2372</v>
      </c>
      <c r="C1030" s="28" t="s">
        <v>369</v>
      </c>
      <c r="D1030" s="11"/>
      <c r="E1030" s="11"/>
      <c r="F1030" s="52">
        <f t="shared" ref="F1030:F1039" si="316">SUM(D1030:E1030)</f>
        <v>0</v>
      </c>
      <c r="G1030" s="53"/>
      <c r="H1030" s="11"/>
      <c r="I1030" s="68">
        <f t="shared" ref="I1030:I1039" si="317">+SUM(H1030,G1030)+F1030</f>
        <v>0</v>
      </c>
      <c r="J1030" s="54"/>
      <c r="K1030" s="53"/>
      <c r="L1030" s="68">
        <f t="shared" si="312"/>
        <v>0</v>
      </c>
      <c r="M1030" s="54">
        <f t="shared" si="315"/>
        <v>0</v>
      </c>
    </row>
    <row r="1031" spans="1:13" s="2" customFormat="1" ht="40.5" x14ac:dyDescent="0.25">
      <c r="A1031" s="27" t="s">
        <v>2353</v>
      </c>
      <c r="B1031" s="27" t="s">
        <v>2373</v>
      </c>
      <c r="C1031" s="28" t="s">
        <v>384</v>
      </c>
      <c r="D1031" s="11"/>
      <c r="E1031" s="11"/>
      <c r="F1031" s="52">
        <f t="shared" si="316"/>
        <v>0</v>
      </c>
      <c r="G1031" s="53"/>
      <c r="H1031" s="11"/>
      <c r="I1031" s="68">
        <f t="shared" si="317"/>
        <v>0</v>
      </c>
      <c r="J1031" s="54"/>
      <c r="K1031" s="53"/>
      <c r="L1031" s="68">
        <f t="shared" si="312"/>
        <v>0</v>
      </c>
      <c r="M1031" s="54">
        <f t="shared" si="315"/>
        <v>0</v>
      </c>
    </row>
    <row r="1032" spans="1:13" s="2" customFormat="1" ht="27" x14ac:dyDescent="0.25">
      <c r="A1032" s="27" t="s">
        <v>2353</v>
      </c>
      <c r="B1032" s="27" t="s">
        <v>2374</v>
      </c>
      <c r="C1032" s="28" t="s">
        <v>459</v>
      </c>
      <c r="D1032" s="11"/>
      <c r="E1032" s="11"/>
      <c r="F1032" s="52">
        <f t="shared" si="316"/>
        <v>0</v>
      </c>
      <c r="G1032" s="53"/>
      <c r="H1032" s="11"/>
      <c r="I1032" s="68">
        <f t="shared" si="317"/>
        <v>0</v>
      </c>
      <c r="J1032" s="54"/>
      <c r="K1032" s="53"/>
      <c r="L1032" s="68">
        <f t="shared" si="312"/>
        <v>0</v>
      </c>
      <c r="M1032" s="54">
        <f t="shared" si="315"/>
        <v>0</v>
      </c>
    </row>
    <row r="1033" spans="1:13" s="2" customFormat="1" ht="13.5" x14ac:dyDescent="0.25">
      <c r="A1033" s="27" t="s">
        <v>2353</v>
      </c>
      <c r="B1033" s="27" t="s">
        <v>2375</v>
      </c>
      <c r="C1033" s="28" t="s">
        <v>588</v>
      </c>
      <c r="D1033" s="11"/>
      <c r="E1033" s="11"/>
      <c r="F1033" s="52">
        <f t="shared" si="316"/>
        <v>0</v>
      </c>
      <c r="G1033" s="53"/>
      <c r="H1033" s="11"/>
      <c r="I1033" s="68">
        <f t="shared" si="317"/>
        <v>0</v>
      </c>
      <c r="J1033" s="54"/>
      <c r="K1033" s="53"/>
      <c r="L1033" s="68">
        <f t="shared" si="312"/>
        <v>0</v>
      </c>
      <c r="M1033" s="54">
        <f t="shared" si="315"/>
        <v>0</v>
      </c>
    </row>
    <row r="1034" spans="1:13" s="2" customFormat="1" ht="13.5" x14ac:dyDescent="0.25">
      <c r="A1034" s="27" t="s">
        <v>2353</v>
      </c>
      <c r="B1034" s="27" t="s">
        <v>2376</v>
      </c>
      <c r="C1034" s="28" t="s">
        <v>650</v>
      </c>
      <c r="D1034" s="11"/>
      <c r="E1034" s="11"/>
      <c r="F1034" s="52">
        <f t="shared" si="316"/>
        <v>0</v>
      </c>
      <c r="G1034" s="53"/>
      <c r="H1034" s="11"/>
      <c r="I1034" s="68">
        <f t="shared" si="317"/>
        <v>0</v>
      </c>
      <c r="J1034" s="54"/>
      <c r="K1034" s="53"/>
      <c r="L1034" s="68">
        <f t="shared" si="312"/>
        <v>0</v>
      </c>
      <c r="M1034" s="54">
        <f t="shared" si="315"/>
        <v>0</v>
      </c>
    </row>
    <row r="1035" spans="1:13" s="2" customFormat="1" ht="54" x14ac:dyDescent="0.25">
      <c r="A1035" s="27" t="s">
        <v>2353</v>
      </c>
      <c r="B1035" s="27" t="s">
        <v>2377</v>
      </c>
      <c r="C1035" s="28" t="s">
        <v>674</v>
      </c>
      <c r="D1035" s="11"/>
      <c r="E1035" s="11"/>
      <c r="F1035" s="52">
        <f t="shared" si="316"/>
        <v>0</v>
      </c>
      <c r="G1035" s="53"/>
      <c r="H1035" s="11"/>
      <c r="I1035" s="68">
        <f t="shared" si="317"/>
        <v>0</v>
      </c>
      <c r="J1035" s="54"/>
      <c r="K1035" s="53"/>
      <c r="L1035" s="68">
        <f t="shared" si="312"/>
        <v>0</v>
      </c>
      <c r="M1035" s="54">
        <f t="shared" si="315"/>
        <v>0</v>
      </c>
    </row>
    <row r="1036" spans="1:13" s="2" customFormat="1" ht="37.5" customHeight="1" x14ac:dyDescent="0.25">
      <c r="A1036" s="27" t="s">
        <v>2353</v>
      </c>
      <c r="B1036" s="27" t="s">
        <v>2378</v>
      </c>
      <c r="C1036" s="28" t="s">
        <v>722</v>
      </c>
      <c r="D1036" s="11"/>
      <c r="E1036" s="11"/>
      <c r="F1036" s="52">
        <f t="shared" si="316"/>
        <v>0</v>
      </c>
      <c r="G1036" s="53"/>
      <c r="H1036" s="11"/>
      <c r="I1036" s="68">
        <f t="shared" si="317"/>
        <v>0</v>
      </c>
      <c r="J1036" s="54"/>
      <c r="K1036" s="53"/>
      <c r="L1036" s="68">
        <f t="shared" si="312"/>
        <v>0</v>
      </c>
      <c r="M1036" s="54">
        <f t="shared" si="315"/>
        <v>0</v>
      </c>
    </row>
    <row r="1037" spans="1:13" s="2" customFormat="1" ht="37.5" customHeight="1" x14ac:dyDescent="0.25">
      <c r="A1037" s="27" t="s">
        <v>2353</v>
      </c>
      <c r="B1037" s="27" t="s">
        <v>2379</v>
      </c>
      <c r="C1037" s="28" t="s">
        <v>755</v>
      </c>
      <c r="D1037" s="11">
        <v>73611000</v>
      </c>
      <c r="E1037" s="11">
        <v>16022338</v>
      </c>
      <c r="F1037" s="52">
        <f t="shared" si="316"/>
        <v>89633338</v>
      </c>
      <c r="G1037" s="53"/>
      <c r="H1037" s="11">
        <v>263795781</v>
      </c>
      <c r="I1037" s="68">
        <f t="shared" si="317"/>
        <v>353429119</v>
      </c>
      <c r="J1037" s="54"/>
      <c r="K1037" s="53"/>
      <c r="L1037" s="68">
        <f t="shared" si="312"/>
        <v>0</v>
      </c>
      <c r="M1037" s="54">
        <f t="shared" si="315"/>
        <v>353429119</v>
      </c>
    </row>
    <row r="1038" spans="1:13" s="2" customFormat="1" ht="27" x14ac:dyDescent="0.25">
      <c r="A1038" s="27" t="s">
        <v>2353</v>
      </c>
      <c r="B1038" s="27" t="s">
        <v>2380</v>
      </c>
      <c r="C1038" s="28" t="s">
        <v>863</v>
      </c>
      <c r="D1038" s="11"/>
      <c r="E1038" s="11"/>
      <c r="F1038" s="52">
        <f t="shared" si="316"/>
        <v>0</v>
      </c>
      <c r="G1038" s="53"/>
      <c r="H1038" s="11"/>
      <c r="I1038" s="68">
        <f t="shared" si="317"/>
        <v>0</v>
      </c>
      <c r="J1038" s="54"/>
      <c r="K1038" s="53"/>
      <c r="L1038" s="68">
        <f t="shared" si="312"/>
        <v>0</v>
      </c>
      <c r="M1038" s="54">
        <f t="shared" si="315"/>
        <v>0</v>
      </c>
    </row>
    <row r="1039" spans="1:13" s="2" customFormat="1" ht="13.5" x14ac:dyDescent="0.25">
      <c r="A1039" s="27" t="s">
        <v>2353</v>
      </c>
      <c r="B1039" s="27" t="s">
        <v>2368</v>
      </c>
      <c r="C1039" s="28" t="s">
        <v>914</v>
      </c>
      <c r="D1039" s="11"/>
      <c r="E1039" s="11"/>
      <c r="F1039" s="52">
        <f t="shared" si="316"/>
        <v>0</v>
      </c>
      <c r="G1039" s="53"/>
      <c r="H1039" s="11"/>
      <c r="I1039" s="68">
        <f t="shared" si="317"/>
        <v>0</v>
      </c>
      <c r="J1039" s="54"/>
      <c r="K1039" s="53"/>
      <c r="L1039" s="68">
        <f t="shared" si="312"/>
        <v>0</v>
      </c>
      <c r="M1039" s="54">
        <f t="shared" si="315"/>
        <v>0</v>
      </c>
    </row>
    <row r="1040" spans="1:13" ht="24.75" customHeight="1" x14ac:dyDescent="0.25">
      <c r="A1040" s="16" t="s">
        <v>2353</v>
      </c>
      <c r="B1040" s="16" t="s">
        <v>2354</v>
      </c>
      <c r="C1040" s="26" t="s">
        <v>1573</v>
      </c>
      <c r="D1040" s="7">
        <f>+D1041</f>
        <v>0</v>
      </c>
      <c r="E1040" s="7">
        <f>+E1041</f>
        <v>0</v>
      </c>
      <c r="F1040" s="8">
        <f t="shared" ref="F1040:I1041" si="318">+F1041</f>
        <v>0</v>
      </c>
      <c r="G1040" s="10">
        <f>+G1041</f>
        <v>0</v>
      </c>
      <c r="H1040" s="7">
        <f>+H1041</f>
        <v>175863854</v>
      </c>
      <c r="I1040" s="65">
        <f t="shared" si="318"/>
        <v>175863854</v>
      </c>
      <c r="J1040" s="43">
        <f>+J1041</f>
        <v>0</v>
      </c>
      <c r="K1040" s="10">
        <f>+K1041</f>
        <v>0</v>
      </c>
      <c r="L1040" s="65">
        <f t="shared" si="312"/>
        <v>0</v>
      </c>
      <c r="M1040" s="42">
        <f t="shared" ref="M1040:M1041" si="319">L1040+I1040</f>
        <v>175863854</v>
      </c>
    </row>
    <row r="1041" spans="1:13" s="2" customFormat="1" ht="13.5" x14ac:dyDescent="0.25">
      <c r="A1041" s="16" t="s">
        <v>2353</v>
      </c>
      <c r="B1041" s="16" t="s">
        <v>2355</v>
      </c>
      <c r="C1041" s="17" t="s">
        <v>170</v>
      </c>
      <c r="D1041" s="7">
        <f>+D1042</f>
        <v>0</v>
      </c>
      <c r="E1041" s="7">
        <f>+E1042</f>
        <v>0</v>
      </c>
      <c r="F1041" s="8">
        <f t="shared" si="318"/>
        <v>0</v>
      </c>
      <c r="G1041" s="10">
        <f>+G1042</f>
        <v>0</v>
      </c>
      <c r="H1041" s="7">
        <f>+H1042</f>
        <v>175863854</v>
      </c>
      <c r="I1041" s="65">
        <f t="shared" si="318"/>
        <v>175863854</v>
      </c>
      <c r="J1041" s="43">
        <f>+J1042</f>
        <v>0</v>
      </c>
      <c r="K1041" s="10">
        <f>+K1042</f>
        <v>0</v>
      </c>
      <c r="L1041" s="65">
        <f t="shared" si="312"/>
        <v>0</v>
      </c>
      <c r="M1041" s="42">
        <f t="shared" si="319"/>
        <v>175863854</v>
      </c>
    </row>
    <row r="1042" spans="1:13" s="2" customFormat="1" ht="13.5" x14ac:dyDescent="0.25">
      <c r="A1042" s="16" t="s">
        <v>2353</v>
      </c>
      <c r="B1042" s="16" t="s">
        <v>2356</v>
      </c>
      <c r="C1042" s="17" t="s">
        <v>330</v>
      </c>
      <c r="D1042" s="7">
        <f>SUM(D1043:D1053)</f>
        <v>0</v>
      </c>
      <c r="E1042" s="7">
        <f>SUM(E1043:E1053)</f>
        <v>0</v>
      </c>
      <c r="F1042" s="8">
        <f>+D1042+E1042</f>
        <v>0</v>
      </c>
      <c r="G1042" s="10">
        <f>SUM(G1043:G1053)</f>
        <v>0</v>
      </c>
      <c r="H1042" s="7">
        <f>SUM(H1043:H1053)</f>
        <v>175863854</v>
      </c>
      <c r="I1042" s="65">
        <f>+SUM(F1042:H1042)</f>
        <v>175863854</v>
      </c>
      <c r="J1042" s="43">
        <f>SUM(J1043:J1053)</f>
        <v>0</v>
      </c>
      <c r="K1042" s="10">
        <f>SUM(K1043:K1053)</f>
        <v>0</v>
      </c>
      <c r="L1042" s="65">
        <f t="shared" si="312"/>
        <v>0</v>
      </c>
      <c r="M1042" s="42">
        <f>SUM(M1043:M1053)</f>
        <v>175863854</v>
      </c>
    </row>
    <row r="1043" spans="1:13" s="2" customFormat="1" ht="27" x14ac:dyDescent="0.25">
      <c r="A1043" s="27" t="s">
        <v>2353</v>
      </c>
      <c r="B1043" s="27" t="s">
        <v>2357</v>
      </c>
      <c r="C1043" s="28" t="s">
        <v>333</v>
      </c>
      <c r="D1043" s="11"/>
      <c r="E1043" s="11"/>
      <c r="F1043" s="52">
        <f>SUM(D1043:E1043)</f>
        <v>0</v>
      </c>
      <c r="G1043" s="53"/>
      <c r="H1043" s="11"/>
      <c r="I1043" s="68">
        <f>+SUM(H1043,G1043)+F1043</f>
        <v>0</v>
      </c>
      <c r="J1043" s="54"/>
      <c r="K1043" s="53"/>
      <c r="L1043" s="68">
        <f t="shared" si="312"/>
        <v>0</v>
      </c>
      <c r="M1043" s="54">
        <f t="shared" ref="M1043:M1053" si="320">+L1043+I1043</f>
        <v>0</v>
      </c>
    </row>
    <row r="1044" spans="1:13" s="2" customFormat="1" ht="13.5" x14ac:dyDescent="0.25">
      <c r="A1044" s="27" t="s">
        <v>2353</v>
      </c>
      <c r="B1044" s="27" t="s">
        <v>2358</v>
      </c>
      <c r="C1044" s="28" t="s">
        <v>369</v>
      </c>
      <c r="D1044" s="11"/>
      <c r="E1044" s="11"/>
      <c r="F1044" s="52">
        <f t="shared" ref="F1044:F1053" si="321">SUM(D1044:E1044)</f>
        <v>0</v>
      </c>
      <c r="G1044" s="53"/>
      <c r="H1044" s="11"/>
      <c r="I1044" s="68">
        <f t="shared" ref="I1044:I1053" si="322">+SUM(H1044,G1044)+F1044</f>
        <v>0</v>
      </c>
      <c r="J1044" s="54"/>
      <c r="K1044" s="53"/>
      <c r="L1044" s="68">
        <f t="shared" si="312"/>
        <v>0</v>
      </c>
      <c r="M1044" s="54">
        <f t="shared" si="320"/>
        <v>0</v>
      </c>
    </row>
    <row r="1045" spans="1:13" s="2" customFormat="1" ht="40.5" x14ac:dyDescent="0.25">
      <c r="A1045" s="27" t="s">
        <v>2353</v>
      </c>
      <c r="B1045" s="27" t="s">
        <v>2359</v>
      </c>
      <c r="C1045" s="28" t="s">
        <v>384</v>
      </c>
      <c r="D1045" s="11"/>
      <c r="E1045" s="11"/>
      <c r="F1045" s="52">
        <f t="shared" si="321"/>
        <v>0</v>
      </c>
      <c r="G1045" s="53"/>
      <c r="H1045" s="11"/>
      <c r="I1045" s="68">
        <f t="shared" si="322"/>
        <v>0</v>
      </c>
      <c r="J1045" s="54"/>
      <c r="K1045" s="53"/>
      <c r="L1045" s="68">
        <f t="shared" si="312"/>
        <v>0</v>
      </c>
      <c r="M1045" s="54">
        <f t="shared" si="320"/>
        <v>0</v>
      </c>
    </row>
    <row r="1046" spans="1:13" s="2" customFormat="1" ht="27" x14ac:dyDescent="0.25">
      <c r="A1046" s="27" t="s">
        <v>2353</v>
      </c>
      <c r="B1046" s="27" t="s">
        <v>2360</v>
      </c>
      <c r="C1046" s="28" t="s">
        <v>459</v>
      </c>
      <c r="D1046" s="11"/>
      <c r="E1046" s="11"/>
      <c r="F1046" s="52">
        <f t="shared" si="321"/>
        <v>0</v>
      </c>
      <c r="G1046" s="53"/>
      <c r="H1046" s="11"/>
      <c r="I1046" s="68">
        <f t="shared" si="322"/>
        <v>0</v>
      </c>
      <c r="J1046" s="54"/>
      <c r="K1046" s="53"/>
      <c r="L1046" s="68">
        <f t="shared" si="312"/>
        <v>0</v>
      </c>
      <c r="M1046" s="54">
        <f t="shared" si="320"/>
        <v>0</v>
      </c>
    </row>
    <row r="1047" spans="1:13" s="2" customFormat="1" ht="13.5" x14ac:dyDescent="0.25">
      <c r="A1047" s="27" t="s">
        <v>2353</v>
      </c>
      <c r="B1047" s="27" t="s">
        <v>2361</v>
      </c>
      <c r="C1047" s="28" t="s">
        <v>588</v>
      </c>
      <c r="D1047" s="11"/>
      <c r="E1047" s="11"/>
      <c r="F1047" s="52">
        <f t="shared" si="321"/>
        <v>0</v>
      </c>
      <c r="G1047" s="53"/>
      <c r="H1047" s="11"/>
      <c r="I1047" s="68">
        <f t="shared" si="322"/>
        <v>0</v>
      </c>
      <c r="J1047" s="54"/>
      <c r="K1047" s="53"/>
      <c r="L1047" s="68">
        <f t="shared" si="312"/>
        <v>0</v>
      </c>
      <c r="M1047" s="54">
        <f t="shared" si="320"/>
        <v>0</v>
      </c>
    </row>
    <row r="1048" spans="1:13" s="2" customFormat="1" ht="13.5" x14ac:dyDescent="0.25">
      <c r="A1048" s="27" t="s">
        <v>2353</v>
      </c>
      <c r="B1048" s="27" t="s">
        <v>2362</v>
      </c>
      <c r="C1048" s="28" t="s">
        <v>650</v>
      </c>
      <c r="D1048" s="11"/>
      <c r="E1048" s="11"/>
      <c r="F1048" s="52">
        <f t="shared" si="321"/>
        <v>0</v>
      </c>
      <c r="G1048" s="53"/>
      <c r="H1048" s="11"/>
      <c r="I1048" s="68">
        <f t="shared" si="322"/>
        <v>0</v>
      </c>
      <c r="J1048" s="54"/>
      <c r="K1048" s="53"/>
      <c r="L1048" s="68">
        <f t="shared" si="312"/>
        <v>0</v>
      </c>
      <c r="M1048" s="54">
        <f t="shared" si="320"/>
        <v>0</v>
      </c>
    </row>
    <row r="1049" spans="1:13" s="2" customFormat="1" ht="54" x14ac:dyDescent="0.25">
      <c r="A1049" s="27" t="s">
        <v>2353</v>
      </c>
      <c r="B1049" s="27" t="s">
        <v>2363</v>
      </c>
      <c r="C1049" s="28" t="s">
        <v>674</v>
      </c>
      <c r="D1049" s="11"/>
      <c r="E1049" s="11"/>
      <c r="F1049" s="52">
        <f t="shared" si="321"/>
        <v>0</v>
      </c>
      <c r="G1049" s="53"/>
      <c r="H1049" s="11"/>
      <c r="I1049" s="68">
        <f t="shared" si="322"/>
        <v>0</v>
      </c>
      <c r="J1049" s="54"/>
      <c r="K1049" s="53"/>
      <c r="L1049" s="68">
        <f t="shared" si="312"/>
        <v>0</v>
      </c>
      <c r="M1049" s="54">
        <f t="shared" si="320"/>
        <v>0</v>
      </c>
    </row>
    <row r="1050" spans="1:13" s="2" customFormat="1" ht="37.5" customHeight="1" x14ac:dyDescent="0.25">
      <c r="A1050" s="27" t="s">
        <v>2353</v>
      </c>
      <c r="B1050" s="27" t="s">
        <v>2364</v>
      </c>
      <c r="C1050" s="28" t="s">
        <v>722</v>
      </c>
      <c r="D1050" s="11"/>
      <c r="E1050" s="11"/>
      <c r="F1050" s="52">
        <f t="shared" si="321"/>
        <v>0</v>
      </c>
      <c r="G1050" s="53"/>
      <c r="H1050" s="11"/>
      <c r="I1050" s="68">
        <f t="shared" si="322"/>
        <v>0</v>
      </c>
      <c r="J1050" s="54"/>
      <c r="K1050" s="53"/>
      <c r="L1050" s="68">
        <f t="shared" si="312"/>
        <v>0</v>
      </c>
      <c r="M1050" s="54">
        <f t="shared" si="320"/>
        <v>0</v>
      </c>
    </row>
    <row r="1051" spans="1:13" s="2" customFormat="1" ht="37.5" customHeight="1" x14ac:dyDescent="0.25">
      <c r="A1051" s="27" t="s">
        <v>2353</v>
      </c>
      <c r="B1051" s="27" t="s">
        <v>2365</v>
      </c>
      <c r="C1051" s="28" t="s">
        <v>755</v>
      </c>
      <c r="D1051" s="11"/>
      <c r="E1051" s="11"/>
      <c r="F1051" s="52">
        <f t="shared" si="321"/>
        <v>0</v>
      </c>
      <c r="G1051" s="53"/>
      <c r="H1051" s="11">
        <v>175863854</v>
      </c>
      <c r="I1051" s="68">
        <f t="shared" si="322"/>
        <v>175863854</v>
      </c>
      <c r="J1051" s="54"/>
      <c r="K1051" s="53"/>
      <c r="L1051" s="68">
        <f t="shared" si="312"/>
        <v>0</v>
      </c>
      <c r="M1051" s="54">
        <f t="shared" si="320"/>
        <v>175863854</v>
      </c>
    </row>
    <row r="1052" spans="1:13" s="2" customFormat="1" ht="27" x14ac:dyDescent="0.25">
      <c r="A1052" s="27" t="s">
        <v>2353</v>
      </c>
      <c r="B1052" s="27" t="s">
        <v>2366</v>
      </c>
      <c r="C1052" s="28" t="s">
        <v>863</v>
      </c>
      <c r="D1052" s="11"/>
      <c r="E1052" s="11"/>
      <c r="F1052" s="52">
        <f t="shared" si="321"/>
        <v>0</v>
      </c>
      <c r="G1052" s="53"/>
      <c r="H1052" s="11"/>
      <c r="I1052" s="68">
        <f t="shared" si="322"/>
        <v>0</v>
      </c>
      <c r="J1052" s="54"/>
      <c r="K1052" s="53"/>
      <c r="L1052" s="68">
        <f t="shared" si="312"/>
        <v>0</v>
      </c>
      <c r="M1052" s="54">
        <f t="shared" si="320"/>
        <v>0</v>
      </c>
    </row>
    <row r="1053" spans="1:13" s="2" customFormat="1" ht="13.5" x14ac:dyDescent="0.25">
      <c r="A1053" s="27" t="s">
        <v>2353</v>
      </c>
      <c r="B1053" s="27" t="s">
        <v>2367</v>
      </c>
      <c r="C1053" s="28" t="s">
        <v>914</v>
      </c>
      <c r="D1053" s="11"/>
      <c r="E1053" s="11"/>
      <c r="F1053" s="52">
        <f t="shared" si="321"/>
        <v>0</v>
      </c>
      <c r="G1053" s="53"/>
      <c r="H1053" s="11"/>
      <c r="I1053" s="68">
        <f t="shared" si="322"/>
        <v>0</v>
      </c>
      <c r="J1053" s="54"/>
      <c r="K1053" s="53"/>
      <c r="L1053" s="68">
        <f t="shared" si="312"/>
        <v>0</v>
      </c>
      <c r="M1053" s="54">
        <f t="shared" si="320"/>
        <v>0</v>
      </c>
    </row>
    <row r="1054" spans="1:13" ht="54" x14ac:dyDescent="0.25">
      <c r="A1054" s="16" t="s">
        <v>7304</v>
      </c>
      <c r="B1054" s="16" t="s">
        <v>1480</v>
      </c>
      <c r="C1054" s="26" t="s">
        <v>1481</v>
      </c>
      <c r="D1054" s="7">
        <f>+D1055+D1084+D1127</f>
        <v>119072807</v>
      </c>
      <c r="E1054" s="7">
        <f>+E1055+E1084+E1127</f>
        <v>0</v>
      </c>
      <c r="F1054" s="8">
        <f>+D1054+E1054</f>
        <v>119072807</v>
      </c>
      <c r="G1054" s="10">
        <f>+G1055+G1084+G1127</f>
        <v>0</v>
      </c>
      <c r="H1054" s="7">
        <f>+H1055+H1084+H1127</f>
        <v>775000000</v>
      </c>
      <c r="I1054" s="65">
        <f>+SUM(F1054:H1054)</f>
        <v>894072807</v>
      </c>
      <c r="J1054" s="43">
        <f>+J1055+J1084+J1127</f>
        <v>0</v>
      </c>
      <c r="K1054" s="10">
        <f>+K1055+K1084+K1127</f>
        <v>0</v>
      </c>
      <c r="L1054" s="65">
        <f t="shared" si="312"/>
        <v>0</v>
      </c>
      <c r="M1054" s="43">
        <f>+I1054+L1054</f>
        <v>894072807</v>
      </c>
    </row>
    <row r="1055" spans="1:13" ht="27" x14ac:dyDescent="0.25">
      <c r="A1055" s="16" t="s">
        <v>1482</v>
      </c>
      <c r="B1055" s="16" t="s">
        <v>1483</v>
      </c>
      <c r="C1055" s="26" t="s">
        <v>1484</v>
      </c>
      <c r="D1055" s="7">
        <f>+D1056+D1070</f>
        <v>1892500</v>
      </c>
      <c r="E1055" s="7">
        <f>+E1056+E1070</f>
        <v>0</v>
      </c>
      <c r="F1055" s="8">
        <f>+D1055+E1055</f>
        <v>1892500</v>
      </c>
      <c r="G1055" s="10">
        <f>+G1056+G1070</f>
        <v>0</v>
      </c>
      <c r="H1055" s="7">
        <f>+H1056+H1070</f>
        <v>48450000</v>
      </c>
      <c r="I1055" s="65">
        <f>+SUM(F1055:H1055)</f>
        <v>50342500</v>
      </c>
      <c r="J1055" s="43">
        <f>+J1056+J1070</f>
        <v>0</v>
      </c>
      <c r="K1055" s="10">
        <f>+K1056+K1070</f>
        <v>0</v>
      </c>
      <c r="L1055" s="65">
        <f t="shared" si="312"/>
        <v>0</v>
      </c>
      <c r="M1055" s="43">
        <f>+I1055+L1055</f>
        <v>50342500</v>
      </c>
    </row>
    <row r="1056" spans="1:13" ht="40.5" x14ac:dyDescent="0.25">
      <c r="A1056" s="16" t="s">
        <v>2413</v>
      </c>
      <c r="B1056" s="16" t="s">
        <v>2412</v>
      </c>
      <c r="C1056" s="26" t="s">
        <v>1582</v>
      </c>
      <c r="D1056" s="7">
        <f>+D1057</f>
        <v>1892500</v>
      </c>
      <c r="E1056" s="7">
        <f>+E1057</f>
        <v>0</v>
      </c>
      <c r="F1056" s="8">
        <f t="shared" ref="F1056:I1057" si="323">+F1057</f>
        <v>1892500</v>
      </c>
      <c r="G1056" s="10">
        <f>+G1057</f>
        <v>0</v>
      </c>
      <c r="H1056" s="7">
        <f>+H1057</f>
        <v>34050000</v>
      </c>
      <c r="I1056" s="65">
        <f t="shared" si="323"/>
        <v>35942500</v>
      </c>
      <c r="J1056" s="43">
        <f>+J1057</f>
        <v>0</v>
      </c>
      <c r="K1056" s="10">
        <f>+K1057</f>
        <v>0</v>
      </c>
      <c r="L1056" s="65">
        <f t="shared" si="312"/>
        <v>0</v>
      </c>
      <c r="M1056" s="42">
        <f t="shared" ref="M1056:M1057" si="324">L1056+I1056</f>
        <v>35942500</v>
      </c>
    </row>
    <row r="1057" spans="1:13" s="2" customFormat="1" ht="13.5" x14ac:dyDescent="0.25">
      <c r="A1057" s="16" t="s">
        <v>2413</v>
      </c>
      <c r="B1057" s="16" t="s">
        <v>2460</v>
      </c>
      <c r="C1057" s="17" t="s">
        <v>170</v>
      </c>
      <c r="D1057" s="7">
        <f>+D1058</f>
        <v>1892500</v>
      </c>
      <c r="E1057" s="7">
        <f>+E1058</f>
        <v>0</v>
      </c>
      <c r="F1057" s="8">
        <f t="shared" si="323"/>
        <v>1892500</v>
      </c>
      <c r="G1057" s="10">
        <f>+G1058</f>
        <v>0</v>
      </c>
      <c r="H1057" s="7">
        <f>+H1058</f>
        <v>34050000</v>
      </c>
      <c r="I1057" s="65">
        <f t="shared" si="323"/>
        <v>35942500</v>
      </c>
      <c r="J1057" s="43">
        <f>+J1058</f>
        <v>0</v>
      </c>
      <c r="K1057" s="10">
        <f>+K1058</f>
        <v>0</v>
      </c>
      <c r="L1057" s="65">
        <f t="shared" si="312"/>
        <v>0</v>
      </c>
      <c r="M1057" s="42">
        <f t="shared" si="324"/>
        <v>35942500</v>
      </c>
    </row>
    <row r="1058" spans="1:13" s="2" customFormat="1" ht="13.5" x14ac:dyDescent="0.25">
      <c r="A1058" s="16" t="s">
        <v>2413</v>
      </c>
      <c r="B1058" s="16" t="s">
        <v>2461</v>
      </c>
      <c r="C1058" s="17" t="s">
        <v>330</v>
      </c>
      <c r="D1058" s="7">
        <f>SUM(D1059:D1069)</f>
        <v>1892500</v>
      </c>
      <c r="E1058" s="7">
        <f>SUM(E1059:E1069)</f>
        <v>0</v>
      </c>
      <c r="F1058" s="8">
        <f>+D1058+E1058</f>
        <v>1892500</v>
      </c>
      <c r="G1058" s="10">
        <f>SUM(G1059:G1069)</f>
        <v>0</v>
      </c>
      <c r="H1058" s="7">
        <f>SUM(H1059:H1069)</f>
        <v>34050000</v>
      </c>
      <c r="I1058" s="65">
        <f>+SUM(F1058:H1058)</f>
        <v>35942500</v>
      </c>
      <c r="J1058" s="43">
        <f>SUM(J1059:J1069)</f>
        <v>0</v>
      </c>
      <c r="K1058" s="10">
        <f>SUM(K1059:K1069)</f>
        <v>0</v>
      </c>
      <c r="L1058" s="65">
        <f t="shared" si="312"/>
        <v>0</v>
      </c>
      <c r="M1058" s="42">
        <f>SUM(M1059:M1069)</f>
        <v>35942500</v>
      </c>
    </row>
    <row r="1059" spans="1:13" s="2" customFormat="1" ht="27" x14ac:dyDescent="0.25">
      <c r="A1059" s="27" t="s">
        <v>2413</v>
      </c>
      <c r="B1059" s="27" t="s">
        <v>2462</v>
      </c>
      <c r="C1059" s="28" t="s">
        <v>333</v>
      </c>
      <c r="D1059" s="11"/>
      <c r="E1059" s="11"/>
      <c r="F1059" s="52">
        <f>SUM(D1059:E1059)</f>
        <v>0</v>
      </c>
      <c r="G1059" s="53"/>
      <c r="H1059" s="11"/>
      <c r="I1059" s="68">
        <f>+SUM(H1059,G1059)+F1059</f>
        <v>0</v>
      </c>
      <c r="J1059" s="54"/>
      <c r="K1059" s="53"/>
      <c r="L1059" s="68">
        <f t="shared" si="312"/>
        <v>0</v>
      </c>
      <c r="M1059" s="54">
        <f t="shared" ref="M1059:M1069" si="325">+L1059+I1059</f>
        <v>0</v>
      </c>
    </row>
    <row r="1060" spans="1:13" s="2" customFormat="1" ht="27" x14ac:dyDescent="0.25">
      <c r="A1060" s="27" t="s">
        <v>2413</v>
      </c>
      <c r="B1060" s="27" t="s">
        <v>2463</v>
      </c>
      <c r="C1060" s="28" t="s">
        <v>369</v>
      </c>
      <c r="D1060" s="11"/>
      <c r="E1060" s="11"/>
      <c r="F1060" s="52">
        <f t="shared" ref="F1060:F1069" si="326">SUM(D1060:E1060)</f>
        <v>0</v>
      </c>
      <c r="G1060" s="53"/>
      <c r="H1060" s="11"/>
      <c r="I1060" s="68">
        <f t="shared" ref="I1060:I1069" si="327">+SUM(H1060,G1060)+F1060</f>
        <v>0</v>
      </c>
      <c r="J1060" s="54"/>
      <c r="K1060" s="53"/>
      <c r="L1060" s="68">
        <f t="shared" si="312"/>
        <v>0</v>
      </c>
      <c r="M1060" s="54">
        <f t="shared" si="325"/>
        <v>0</v>
      </c>
    </row>
    <row r="1061" spans="1:13" s="2" customFormat="1" ht="40.5" x14ac:dyDescent="0.25">
      <c r="A1061" s="27" t="s">
        <v>2413</v>
      </c>
      <c r="B1061" s="27" t="s">
        <v>2464</v>
      </c>
      <c r="C1061" s="28" t="s">
        <v>384</v>
      </c>
      <c r="D1061" s="11"/>
      <c r="E1061" s="11"/>
      <c r="F1061" s="52">
        <f t="shared" si="326"/>
        <v>0</v>
      </c>
      <c r="G1061" s="53"/>
      <c r="H1061" s="11"/>
      <c r="I1061" s="68">
        <f t="shared" si="327"/>
        <v>0</v>
      </c>
      <c r="J1061" s="54"/>
      <c r="K1061" s="53"/>
      <c r="L1061" s="68">
        <f t="shared" si="312"/>
        <v>0</v>
      </c>
      <c r="M1061" s="54">
        <f t="shared" si="325"/>
        <v>0</v>
      </c>
    </row>
    <row r="1062" spans="1:13" s="2" customFormat="1" ht="27" x14ac:dyDescent="0.25">
      <c r="A1062" s="27" t="s">
        <v>2413</v>
      </c>
      <c r="B1062" s="27" t="s">
        <v>2465</v>
      </c>
      <c r="C1062" s="28" t="s">
        <v>459</v>
      </c>
      <c r="D1062" s="11"/>
      <c r="E1062" s="11"/>
      <c r="F1062" s="52">
        <f t="shared" si="326"/>
        <v>0</v>
      </c>
      <c r="G1062" s="53"/>
      <c r="H1062" s="11"/>
      <c r="I1062" s="68">
        <f t="shared" si="327"/>
        <v>0</v>
      </c>
      <c r="J1062" s="54"/>
      <c r="K1062" s="53"/>
      <c r="L1062" s="68">
        <f t="shared" si="312"/>
        <v>0</v>
      </c>
      <c r="M1062" s="54">
        <f t="shared" si="325"/>
        <v>0</v>
      </c>
    </row>
    <row r="1063" spans="1:13" s="2" customFormat="1" ht="27" x14ac:dyDescent="0.25">
      <c r="A1063" s="27" t="s">
        <v>2413</v>
      </c>
      <c r="B1063" s="27" t="s">
        <v>2466</v>
      </c>
      <c r="C1063" s="28" t="s">
        <v>588</v>
      </c>
      <c r="D1063" s="11"/>
      <c r="E1063" s="11"/>
      <c r="F1063" s="52">
        <f t="shared" si="326"/>
        <v>0</v>
      </c>
      <c r="G1063" s="53"/>
      <c r="H1063" s="11"/>
      <c r="I1063" s="68">
        <f t="shared" si="327"/>
        <v>0</v>
      </c>
      <c r="J1063" s="54"/>
      <c r="K1063" s="53"/>
      <c r="L1063" s="68">
        <f t="shared" si="312"/>
        <v>0</v>
      </c>
      <c r="M1063" s="54">
        <f t="shared" si="325"/>
        <v>0</v>
      </c>
    </row>
    <row r="1064" spans="1:13" s="2" customFormat="1" ht="27" x14ac:dyDescent="0.25">
      <c r="A1064" s="27" t="s">
        <v>2413</v>
      </c>
      <c r="B1064" s="27" t="s">
        <v>2467</v>
      </c>
      <c r="C1064" s="28" t="s">
        <v>650</v>
      </c>
      <c r="D1064" s="11"/>
      <c r="E1064" s="11"/>
      <c r="F1064" s="52">
        <f t="shared" si="326"/>
        <v>0</v>
      </c>
      <c r="G1064" s="53"/>
      <c r="H1064" s="11"/>
      <c r="I1064" s="68">
        <f t="shared" si="327"/>
        <v>0</v>
      </c>
      <c r="J1064" s="54"/>
      <c r="K1064" s="53"/>
      <c r="L1064" s="68">
        <f t="shared" si="312"/>
        <v>0</v>
      </c>
      <c r="M1064" s="54">
        <f t="shared" si="325"/>
        <v>0</v>
      </c>
    </row>
    <row r="1065" spans="1:13" s="2" customFormat="1" ht="54" x14ac:dyDescent="0.25">
      <c r="A1065" s="27" t="s">
        <v>2413</v>
      </c>
      <c r="B1065" s="27" t="s">
        <v>2468</v>
      </c>
      <c r="C1065" s="28" t="s">
        <v>674</v>
      </c>
      <c r="D1065" s="11"/>
      <c r="E1065" s="11"/>
      <c r="F1065" s="52">
        <f t="shared" si="326"/>
        <v>0</v>
      </c>
      <c r="G1065" s="53"/>
      <c r="H1065" s="11">
        <v>16050000</v>
      </c>
      <c r="I1065" s="68">
        <f t="shared" si="327"/>
        <v>16050000</v>
      </c>
      <c r="J1065" s="54"/>
      <c r="K1065" s="53"/>
      <c r="L1065" s="68">
        <f t="shared" si="312"/>
        <v>0</v>
      </c>
      <c r="M1065" s="54">
        <f t="shared" si="325"/>
        <v>16050000</v>
      </c>
    </row>
    <row r="1066" spans="1:13" s="2" customFormat="1" ht="27" x14ac:dyDescent="0.25">
      <c r="A1066" s="27" t="s">
        <v>2413</v>
      </c>
      <c r="B1066" s="27" t="s">
        <v>2469</v>
      </c>
      <c r="C1066" s="28" t="s">
        <v>722</v>
      </c>
      <c r="D1066" s="11"/>
      <c r="E1066" s="11"/>
      <c r="F1066" s="52">
        <f t="shared" si="326"/>
        <v>0</v>
      </c>
      <c r="G1066" s="53"/>
      <c r="H1066" s="11"/>
      <c r="I1066" s="68">
        <f t="shared" si="327"/>
        <v>0</v>
      </c>
      <c r="J1066" s="54"/>
      <c r="K1066" s="53"/>
      <c r="L1066" s="68">
        <f t="shared" si="312"/>
        <v>0</v>
      </c>
      <c r="M1066" s="54">
        <f t="shared" si="325"/>
        <v>0</v>
      </c>
    </row>
    <row r="1067" spans="1:13" s="2" customFormat="1" ht="27" x14ac:dyDescent="0.25">
      <c r="A1067" s="27" t="s">
        <v>2413</v>
      </c>
      <c r="B1067" s="27" t="s">
        <v>2470</v>
      </c>
      <c r="C1067" s="28" t="s">
        <v>755</v>
      </c>
      <c r="D1067" s="11">
        <v>1892500</v>
      </c>
      <c r="E1067" s="11"/>
      <c r="F1067" s="52">
        <f t="shared" si="326"/>
        <v>1892500</v>
      </c>
      <c r="G1067" s="53"/>
      <c r="H1067" s="11">
        <v>18000000</v>
      </c>
      <c r="I1067" s="68">
        <f t="shared" si="327"/>
        <v>19892500</v>
      </c>
      <c r="J1067" s="54"/>
      <c r="K1067" s="53"/>
      <c r="L1067" s="68">
        <f t="shared" si="312"/>
        <v>0</v>
      </c>
      <c r="M1067" s="54">
        <f t="shared" si="325"/>
        <v>19892500</v>
      </c>
    </row>
    <row r="1068" spans="1:13" s="2" customFormat="1" ht="27" x14ac:dyDescent="0.25">
      <c r="A1068" s="27" t="s">
        <v>2413</v>
      </c>
      <c r="B1068" s="27" t="s">
        <v>2471</v>
      </c>
      <c r="C1068" s="28" t="s">
        <v>863</v>
      </c>
      <c r="D1068" s="11"/>
      <c r="E1068" s="11"/>
      <c r="F1068" s="52">
        <f t="shared" si="326"/>
        <v>0</v>
      </c>
      <c r="G1068" s="53"/>
      <c r="H1068" s="11"/>
      <c r="I1068" s="68">
        <f t="shared" si="327"/>
        <v>0</v>
      </c>
      <c r="J1068" s="54"/>
      <c r="K1068" s="53"/>
      <c r="L1068" s="68">
        <f t="shared" si="312"/>
        <v>0</v>
      </c>
      <c r="M1068" s="54">
        <f t="shared" si="325"/>
        <v>0</v>
      </c>
    </row>
    <row r="1069" spans="1:13" s="2" customFormat="1" ht="27" x14ac:dyDescent="0.25">
      <c r="A1069" s="27" t="s">
        <v>2413</v>
      </c>
      <c r="B1069" s="27" t="s">
        <v>2472</v>
      </c>
      <c r="C1069" s="28" t="s">
        <v>914</v>
      </c>
      <c r="D1069" s="11"/>
      <c r="E1069" s="11"/>
      <c r="F1069" s="52">
        <f t="shared" si="326"/>
        <v>0</v>
      </c>
      <c r="G1069" s="53"/>
      <c r="H1069" s="11"/>
      <c r="I1069" s="68">
        <f t="shared" si="327"/>
        <v>0</v>
      </c>
      <c r="J1069" s="54"/>
      <c r="K1069" s="53"/>
      <c r="L1069" s="68">
        <f t="shared" si="312"/>
        <v>0</v>
      </c>
      <c r="M1069" s="54">
        <f t="shared" si="325"/>
        <v>0</v>
      </c>
    </row>
    <row r="1070" spans="1:13" ht="40.5" x14ac:dyDescent="0.25">
      <c r="A1070" s="16" t="s">
        <v>2413</v>
      </c>
      <c r="B1070" s="16" t="s">
        <v>2414</v>
      </c>
      <c r="C1070" s="26" t="s">
        <v>1583</v>
      </c>
      <c r="D1070" s="7">
        <f>+D1071</f>
        <v>0</v>
      </c>
      <c r="E1070" s="7">
        <f>+E1071</f>
        <v>0</v>
      </c>
      <c r="F1070" s="8">
        <f t="shared" ref="F1070:I1071" si="328">+F1071</f>
        <v>0</v>
      </c>
      <c r="G1070" s="10">
        <f>+G1071</f>
        <v>0</v>
      </c>
      <c r="H1070" s="7">
        <f>+H1071</f>
        <v>14400000</v>
      </c>
      <c r="I1070" s="65">
        <f t="shared" si="328"/>
        <v>14400000</v>
      </c>
      <c r="J1070" s="43">
        <f>+J1071</f>
        <v>0</v>
      </c>
      <c r="K1070" s="10">
        <f>+K1071</f>
        <v>0</v>
      </c>
      <c r="L1070" s="65">
        <f t="shared" si="312"/>
        <v>0</v>
      </c>
      <c r="M1070" s="42">
        <f t="shared" ref="M1070:M1071" si="329">L1070+I1070</f>
        <v>14400000</v>
      </c>
    </row>
    <row r="1071" spans="1:13" s="2" customFormat="1" ht="13.5" x14ac:dyDescent="0.25">
      <c r="A1071" s="16" t="s">
        <v>2413</v>
      </c>
      <c r="B1071" s="16" t="s">
        <v>2447</v>
      </c>
      <c r="C1071" s="17" t="s">
        <v>170</v>
      </c>
      <c r="D1071" s="7">
        <f>+D1072</f>
        <v>0</v>
      </c>
      <c r="E1071" s="7">
        <f>+E1072</f>
        <v>0</v>
      </c>
      <c r="F1071" s="8">
        <f t="shared" si="328"/>
        <v>0</v>
      </c>
      <c r="G1071" s="10">
        <f>+G1072</f>
        <v>0</v>
      </c>
      <c r="H1071" s="7">
        <f>+H1072</f>
        <v>14400000</v>
      </c>
      <c r="I1071" s="65">
        <f t="shared" si="328"/>
        <v>14400000</v>
      </c>
      <c r="J1071" s="43">
        <f>+J1072</f>
        <v>0</v>
      </c>
      <c r="K1071" s="10">
        <f>+K1072</f>
        <v>0</v>
      </c>
      <c r="L1071" s="65">
        <f t="shared" si="312"/>
        <v>0</v>
      </c>
      <c r="M1071" s="42">
        <f t="shared" si="329"/>
        <v>14400000</v>
      </c>
    </row>
    <row r="1072" spans="1:13" s="2" customFormat="1" ht="13.5" x14ac:dyDescent="0.25">
      <c r="A1072" s="16" t="s">
        <v>2413</v>
      </c>
      <c r="B1072" s="16" t="s">
        <v>2448</v>
      </c>
      <c r="C1072" s="17" t="s">
        <v>330</v>
      </c>
      <c r="D1072" s="7">
        <f>SUM(D1073:D1083)</f>
        <v>0</v>
      </c>
      <c r="E1072" s="7">
        <f>SUM(E1073:E1083)</f>
        <v>0</v>
      </c>
      <c r="F1072" s="8">
        <f>+D1072+E1072</f>
        <v>0</v>
      </c>
      <c r="G1072" s="10">
        <f>SUM(G1073:G1083)</f>
        <v>0</v>
      </c>
      <c r="H1072" s="7">
        <f>SUM(H1073:H1083)</f>
        <v>14400000</v>
      </c>
      <c r="I1072" s="65">
        <f>+SUM(F1072:H1072)</f>
        <v>14400000</v>
      </c>
      <c r="J1072" s="43">
        <f>SUM(J1073:J1083)</f>
        <v>0</v>
      </c>
      <c r="K1072" s="10">
        <f>SUM(K1073:K1083)</f>
        <v>0</v>
      </c>
      <c r="L1072" s="65">
        <f t="shared" si="312"/>
        <v>0</v>
      </c>
      <c r="M1072" s="42">
        <f>SUM(M1073:M1083)</f>
        <v>14400000</v>
      </c>
    </row>
    <row r="1073" spans="1:13" s="2" customFormat="1" ht="27" x14ac:dyDescent="0.25">
      <c r="A1073" s="27" t="s">
        <v>2413</v>
      </c>
      <c r="B1073" s="27" t="s">
        <v>2449</v>
      </c>
      <c r="C1073" s="28" t="s">
        <v>333</v>
      </c>
      <c r="D1073" s="11"/>
      <c r="E1073" s="11"/>
      <c r="F1073" s="52">
        <f>SUM(D1073:E1073)</f>
        <v>0</v>
      </c>
      <c r="G1073" s="53"/>
      <c r="H1073" s="11"/>
      <c r="I1073" s="68">
        <f>+SUM(H1073,G1073)+F1073</f>
        <v>0</v>
      </c>
      <c r="J1073" s="54"/>
      <c r="K1073" s="53"/>
      <c r="L1073" s="68">
        <f t="shared" si="312"/>
        <v>0</v>
      </c>
      <c r="M1073" s="54">
        <f t="shared" ref="M1073:M1083" si="330">+L1073+I1073</f>
        <v>0</v>
      </c>
    </row>
    <row r="1074" spans="1:13" s="2" customFormat="1" ht="27" x14ac:dyDescent="0.25">
      <c r="A1074" s="27" t="s">
        <v>2413</v>
      </c>
      <c r="B1074" s="27" t="s">
        <v>2450</v>
      </c>
      <c r="C1074" s="28" t="s">
        <v>369</v>
      </c>
      <c r="D1074" s="11"/>
      <c r="E1074" s="11"/>
      <c r="F1074" s="52">
        <f t="shared" ref="F1074:F1083" si="331">SUM(D1074:E1074)</f>
        <v>0</v>
      </c>
      <c r="G1074" s="53"/>
      <c r="H1074" s="11"/>
      <c r="I1074" s="68">
        <f t="shared" ref="I1074:I1083" si="332">+SUM(H1074,G1074)+F1074</f>
        <v>0</v>
      </c>
      <c r="J1074" s="54"/>
      <c r="K1074" s="53"/>
      <c r="L1074" s="68">
        <f t="shared" si="312"/>
        <v>0</v>
      </c>
      <c r="M1074" s="54">
        <f t="shared" si="330"/>
        <v>0</v>
      </c>
    </row>
    <row r="1075" spans="1:13" s="2" customFormat="1" ht="40.5" x14ac:dyDescent="0.25">
      <c r="A1075" s="27" t="s">
        <v>2413</v>
      </c>
      <c r="B1075" s="27" t="s">
        <v>2451</v>
      </c>
      <c r="C1075" s="28" t="s">
        <v>384</v>
      </c>
      <c r="D1075" s="11"/>
      <c r="E1075" s="11"/>
      <c r="F1075" s="52">
        <f t="shared" si="331"/>
        <v>0</v>
      </c>
      <c r="G1075" s="53"/>
      <c r="H1075" s="11"/>
      <c r="I1075" s="68">
        <f t="shared" si="332"/>
        <v>0</v>
      </c>
      <c r="J1075" s="54"/>
      <c r="K1075" s="53"/>
      <c r="L1075" s="68">
        <f t="shared" si="312"/>
        <v>0</v>
      </c>
      <c r="M1075" s="54">
        <f t="shared" si="330"/>
        <v>0</v>
      </c>
    </row>
    <row r="1076" spans="1:13" s="2" customFormat="1" ht="27" x14ac:dyDescent="0.25">
      <c r="A1076" s="27" t="s">
        <v>2413</v>
      </c>
      <c r="B1076" s="27" t="s">
        <v>2452</v>
      </c>
      <c r="C1076" s="28" t="s">
        <v>459</v>
      </c>
      <c r="D1076" s="11"/>
      <c r="E1076" s="11"/>
      <c r="F1076" s="52">
        <f t="shared" si="331"/>
        <v>0</v>
      </c>
      <c r="G1076" s="53"/>
      <c r="H1076" s="11"/>
      <c r="I1076" s="68">
        <f t="shared" si="332"/>
        <v>0</v>
      </c>
      <c r="J1076" s="54"/>
      <c r="K1076" s="53"/>
      <c r="L1076" s="68">
        <f t="shared" si="312"/>
        <v>0</v>
      </c>
      <c r="M1076" s="54">
        <f t="shared" si="330"/>
        <v>0</v>
      </c>
    </row>
    <row r="1077" spans="1:13" s="2" customFormat="1" ht="27" x14ac:dyDescent="0.25">
      <c r="A1077" s="27" t="s">
        <v>2413</v>
      </c>
      <c r="B1077" s="27" t="s">
        <v>2453</v>
      </c>
      <c r="C1077" s="28" t="s">
        <v>588</v>
      </c>
      <c r="D1077" s="11"/>
      <c r="E1077" s="11"/>
      <c r="F1077" s="52">
        <f t="shared" si="331"/>
        <v>0</v>
      </c>
      <c r="G1077" s="53"/>
      <c r="H1077" s="11"/>
      <c r="I1077" s="68">
        <f t="shared" si="332"/>
        <v>0</v>
      </c>
      <c r="J1077" s="54"/>
      <c r="K1077" s="53"/>
      <c r="L1077" s="68">
        <f t="shared" si="312"/>
        <v>0</v>
      </c>
      <c r="M1077" s="54">
        <f t="shared" si="330"/>
        <v>0</v>
      </c>
    </row>
    <row r="1078" spans="1:13" s="2" customFormat="1" ht="27" x14ac:dyDescent="0.25">
      <c r="A1078" s="27" t="s">
        <v>2413</v>
      </c>
      <c r="B1078" s="27" t="s">
        <v>2454</v>
      </c>
      <c r="C1078" s="28" t="s">
        <v>650</v>
      </c>
      <c r="D1078" s="11"/>
      <c r="E1078" s="11"/>
      <c r="F1078" s="52">
        <f t="shared" si="331"/>
        <v>0</v>
      </c>
      <c r="G1078" s="53"/>
      <c r="H1078" s="11"/>
      <c r="I1078" s="68">
        <f t="shared" si="332"/>
        <v>0</v>
      </c>
      <c r="J1078" s="54"/>
      <c r="K1078" s="53"/>
      <c r="L1078" s="68">
        <f t="shared" si="312"/>
        <v>0</v>
      </c>
      <c r="M1078" s="54">
        <f t="shared" si="330"/>
        <v>0</v>
      </c>
    </row>
    <row r="1079" spans="1:13" s="2" customFormat="1" ht="54" x14ac:dyDescent="0.25">
      <c r="A1079" s="27" t="s">
        <v>2413</v>
      </c>
      <c r="B1079" s="27" t="s">
        <v>2455</v>
      </c>
      <c r="C1079" s="28" t="s">
        <v>674</v>
      </c>
      <c r="D1079" s="11"/>
      <c r="E1079" s="11"/>
      <c r="F1079" s="52">
        <f t="shared" si="331"/>
        <v>0</v>
      </c>
      <c r="G1079" s="53"/>
      <c r="H1079" s="11">
        <v>1740000</v>
      </c>
      <c r="I1079" s="68">
        <f t="shared" si="332"/>
        <v>1740000</v>
      </c>
      <c r="J1079" s="54"/>
      <c r="K1079" s="53"/>
      <c r="L1079" s="68">
        <f t="shared" si="312"/>
        <v>0</v>
      </c>
      <c r="M1079" s="54">
        <f t="shared" si="330"/>
        <v>1740000</v>
      </c>
    </row>
    <row r="1080" spans="1:13" s="2" customFormat="1" ht="27" x14ac:dyDescent="0.25">
      <c r="A1080" s="27" t="s">
        <v>2413</v>
      </c>
      <c r="B1080" s="27" t="s">
        <v>2456</v>
      </c>
      <c r="C1080" s="28" t="s">
        <v>722</v>
      </c>
      <c r="D1080" s="11"/>
      <c r="E1080" s="11"/>
      <c r="F1080" s="52">
        <f t="shared" si="331"/>
        <v>0</v>
      </c>
      <c r="G1080" s="53"/>
      <c r="H1080" s="11"/>
      <c r="I1080" s="68">
        <f t="shared" si="332"/>
        <v>0</v>
      </c>
      <c r="J1080" s="54"/>
      <c r="K1080" s="53"/>
      <c r="L1080" s="68">
        <f t="shared" si="312"/>
        <v>0</v>
      </c>
      <c r="M1080" s="54">
        <f t="shared" si="330"/>
        <v>0</v>
      </c>
    </row>
    <row r="1081" spans="1:13" s="2" customFormat="1" ht="27" x14ac:dyDescent="0.25">
      <c r="A1081" s="27" t="s">
        <v>2413</v>
      </c>
      <c r="B1081" s="27" t="s">
        <v>2457</v>
      </c>
      <c r="C1081" s="28" t="s">
        <v>755</v>
      </c>
      <c r="D1081" s="11"/>
      <c r="E1081" s="11"/>
      <c r="F1081" s="52">
        <f t="shared" si="331"/>
        <v>0</v>
      </c>
      <c r="G1081" s="53"/>
      <c r="H1081" s="11">
        <v>12660000</v>
      </c>
      <c r="I1081" s="68">
        <f t="shared" si="332"/>
        <v>12660000</v>
      </c>
      <c r="J1081" s="54"/>
      <c r="K1081" s="53"/>
      <c r="L1081" s="68">
        <f t="shared" si="312"/>
        <v>0</v>
      </c>
      <c r="M1081" s="54">
        <f t="shared" si="330"/>
        <v>12660000</v>
      </c>
    </row>
    <row r="1082" spans="1:13" s="2" customFormat="1" ht="27" x14ac:dyDescent="0.25">
      <c r="A1082" s="27" t="s">
        <v>2413</v>
      </c>
      <c r="B1082" s="27" t="s">
        <v>2458</v>
      </c>
      <c r="C1082" s="28" t="s">
        <v>863</v>
      </c>
      <c r="D1082" s="11"/>
      <c r="E1082" s="11"/>
      <c r="F1082" s="52">
        <f t="shared" si="331"/>
        <v>0</v>
      </c>
      <c r="G1082" s="53"/>
      <c r="H1082" s="11"/>
      <c r="I1082" s="68">
        <f t="shared" si="332"/>
        <v>0</v>
      </c>
      <c r="J1082" s="54"/>
      <c r="K1082" s="53"/>
      <c r="L1082" s="68">
        <f t="shared" si="312"/>
        <v>0</v>
      </c>
      <c r="M1082" s="54">
        <f t="shared" si="330"/>
        <v>0</v>
      </c>
    </row>
    <row r="1083" spans="1:13" s="2" customFormat="1" ht="27" x14ac:dyDescent="0.25">
      <c r="A1083" s="27" t="s">
        <v>2413</v>
      </c>
      <c r="B1083" s="27" t="s">
        <v>2459</v>
      </c>
      <c r="C1083" s="28" t="s">
        <v>914</v>
      </c>
      <c r="D1083" s="11"/>
      <c r="E1083" s="11"/>
      <c r="F1083" s="52">
        <f t="shared" si="331"/>
        <v>0</v>
      </c>
      <c r="G1083" s="53"/>
      <c r="H1083" s="11"/>
      <c r="I1083" s="68">
        <f t="shared" si="332"/>
        <v>0</v>
      </c>
      <c r="J1083" s="54"/>
      <c r="K1083" s="53"/>
      <c r="L1083" s="68">
        <f t="shared" ref="L1083:L1143" si="333">SUM(J1083:K1083)</f>
        <v>0</v>
      </c>
      <c r="M1083" s="54">
        <f t="shared" si="330"/>
        <v>0</v>
      </c>
    </row>
    <row r="1084" spans="1:13" ht="27" x14ac:dyDescent="0.25">
      <c r="A1084" s="16" t="s">
        <v>1485</v>
      </c>
      <c r="B1084" s="16" t="s">
        <v>1486</v>
      </c>
      <c r="C1084" s="26" t="s">
        <v>1476</v>
      </c>
      <c r="D1084" s="7">
        <f>+D1085+D1099+D1113</f>
        <v>21505209</v>
      </c>
      <c r="E1084" s="7">
        <f>+E1085+E1099+E1113</f>
        <v>0</v>
      </c>
      <c r="F1084" s="8">
        <f>+D1084+E1084</f>
        <v>21505209</v>
      </c>
      <c r="G1084" s="10">
        <f>+G1085+G1099+G1113</f>
        <v>0</v>
      </c>
      <c r="H1084" s="7">
        <f>+H1085+H1099+H1113</f>
        <v>436620000</v>
      </c>
      <c r="I1084" s="65">
        <f>+SUM(F1084:H1084)</f>
        <v>458125209</v>
      </c>
      <c r="J1084" s="43">
        <f>+J1085+J1099+J1113</f>
        <v>0</v>
      </c>
      <c r="K1084" s="10">
        <f>+K1085+K1099+K1113</f>
        <v>0</v>
      </c>
      <c r="L1084" s="65">
        <f t="shared" si="333"/>
        <v>0</v>
      </c>
      <c r="M1084" s="43">
        <f>+I1084+L1084</f>
        <v>458125209</v>
      </c>
    </row>
    <row r="1085" spans="1:13" ht="24.75" customHeight="1" x14ac:dyDescent="0.25">
      <c r="A1085" s="16" t="s">
        <v>2417</v>
      </c>
      <c r="B1085" s="16" t="s">
        <v>2416</v>
      </c>
      <c r="C1085" s="26" t="s">
        <v>1584</v>
      </c>
      <c r="D1085" s="7">
        <f>+D1086</f>
        <v>21505209</v>
      </c>
      <c r="E1085" s="7">
        <f>+E1086</f>
        <v>0</v>
      </c>
      <c r="F1085" s="8">
        <f t="shared" ref="F1085:I1086" si="334">+F1086</f>
        <v>21505209</v>
      </c>
      <c r="G1085" s="10">
        <f>+G1086</f>
        <v>0</v>
      </c>
      <c r="H1085" s="7">
        <f>+H1086</f>
        <v>215680000</v>
      </c>
      <c r="I1085" s="65">
        <f t="shared" si="334"/>
        <v>237185209</v>
      </c>
      <c r="J1085" s="43">
        <f>+J1086</f>
        <v>0</v>
      </c>
      <c r="K1085" s="10">
        <f>+K1086</f>
        <v>0</v>
      </c>
      <c r="L1085" s="65">
        <f t="shared" si="333"/>
        <v>0</v>
      </c>
      <c r="M1085" s="42">
        <f t="shared" ref="M1085:M1086" si="335">L1085+I1085</f>
        <v>237185209</v>
      </c>
    </row>
    <row r="1086" spans="1:13" s="2" customFormat="1" ht="13.5" x14ac:dyDescent="0.25">
      <c r="A1086" s="16" t="s">
        <v>2417</v>
      </c>
      <c r="B1086" s="16" t="s">
        <v>2499</v>
      </c>
      <c r="C1086" s="17" t="s">
        <v>170</v>
      </c>
      <c r="D1086" s="7">
        <f>+D1087</f>
        <v>21505209</v>
      </c>
      <c r="E1086" s="7">
        <f>+E1087</f>
        <v>0</v>
      </c>
      <c r="F1086" s="8">
        <f t="shared" si="334"/>
        <v>21505209</v>
      </c>
      <c r="G1086" s="10">
        <f>+G1087</f>
        <v>0</v>
      </c>
      <c r="H1086" s="7">
        <f>+H1087</f>
        <v>215680000</v>
      </c>
      <c r="I1086" s="65">
        <f t="shared" si="334"/>
        <v>237185209</v>
      </c>
      <c r="J1086" s="43">
        <f>+J1087</f>
        <v>0</v>
      </c>
      <c r="K1086" s="10">
        <f>+K1087</f>
        <v>0</v>
      </c>
      <c r="L1086" s="65">
        <f t="shared" si="333"/>
        <v>0</v>
      </c>
      <c r="M1086" s="42">
        <f t="shared" si="335"/>
        <v>237185209</v>
      </c>
    </row>
    <row r="1087" spans="1:13" s="2" customFormat="1" ht="13.5" x14ac:dyDescent="0.25">
      <c r="A1087" s="16" t="s">
        <v>2417</v>
      </c>
      <c r="B1087" s="16" t="s">
        <v>2500</v>
      </c>
      <c r="C1087" s="17" t="s">
        <v>330</v>
      </c>
      <c r="D1087" s="7">
        <f>SUM(D1088:D1098)</f>
        <v>21505209</v>
      </c>
      <c r="E1087" s="7">
        <f>SUM(E1088:E1098)</f>
        <v>0</v>
      </c>
      <c r="F1087" s="8">
        <f>+D1087+E1087</f>
        <v>21505209</v>
      </c>
      <c r="G1087" s="10">
        <f>SUM(G1088:G1098)</f>
        <v>0</v>
      </c>
      <c r="H1087" s="7">
        <f>SUM(H1088:H1098)</f>
        <v>215680000</v>
      </c>
      <c r="I1087" s="65">
        <f>+SUM(F1087:H1087)</f>
        <v>237185209</v>
      </c>
      <c r="J1087" s="43">
        <f>SUM(J1088:J1098)</f>
        <v>0</v>
      </c>
      <c r="K1087" s="10">
        <f>SUM(K1088:K1098)</f>
        <v>0</v>
      </c>
      <c r="L1087" s="65">
        <f t="shared" si="333"/>
        <v>0</v>
      </c>
      <c r="M1087" s="42">
        <f>SUM(M1088:M1098)</f>
        <v>237185209</v>
      </c>
    </row>
    <row r="1088" spans="1:13" s="2" customFormat="1" ht="27" x14ac:dyDescent="0.25">
      <c r="A1088" s="27" t="s">
        <v>2417</v>
      </c>
      <c r="B1088" s="27" t="s">
        <v>2501</v>
      </c>
      <c r="C1088" s="28" t="s">
        <v>333</v>
      </c>
      <c r="D1088" s="11"/>
      <c r="E1088" s="11"/>
      <c r="F1088" s="52">
        <f>SUM(D1088:E1088)</f>
        <v>0</v>
      </c>
      <c r="G1088" s="53"/>
      <c r="H1088" s="11"/>
      <c r="I1088" s="68">
        <f>+SUM(H1088,G1088)+F1088</f>
        <v>0</v>
      </c>
      <c r="J1088" s="54"/>
      <c r="K1088" s="53"/>
      <c r="L1088" s="68">
        <f t="shared" si="333"/>
        <v>0</v>
      </c>
      <c r="M1088" s="54">
        <f t="shared" ref="M1088:M1098" si="336">+L1088+I1088</f>
        <v>0</v>
      </c>
    </row>
    <row r="1089" spans="1:13" s="2" customFormat="1" ht="27" x14ac:dyDescent="0.25">
      <c r="A1089" s="27" t="s">
        <v>2417</v>
      </c>
      <c r="B1089" s="27" t="s">
        <v>2502</v>
      </c>
      <c r="C1089" s="28" t="s">
        <v>369</v>
      </c>
      <c r="D1089" s="11"/>
      <c r="E1089" s="11"/>
      <c r="F1089" s="52">
        <f t="shared" ref="F1089:F1098" si="337">SUM(D1089:E1089)</f>
        <v>0</v>
      </c>
      <c r="G1089" s="53"/>
      <c r="H1089" s="11"/>
      <c r="I1089" s="68">
        <f t="shared" ref="I1089:I1098" si="338">+SUM(H1089,G1089)+F1089</f>
        <v>0</v>
      </c>
      <c r="J1089" s="54"/>
      <c r="K1089" s="53"/>
      <c r="L1089" s="68">
        <f t="shared" si="333"/>
        <v>0</v>
      </c>
      <c r="M1089" s="54">
        <f t="shared" si="336"/>
        <v>0</v>
      </c>
    </row>
    <row r="1090" spans="1:13" s="2" customFormat="1" ht="40.5" x14ac:dyDescent="0.25">
      <c r="A1090" s="27" t="s">
        <v>2417</v>
      </c>
      <c r="B1090" s="27" t="s">
        <v>2503</v>
      </c>
      <c r="C1090" s="28" t="s">
        <v>384</v>
      </c>
      <c r="D1090" s="11"/>
      <c r="E1090" s="11"/>
      <c r="F1090" s="52">
        <f t="shared" si="337"/>
        <v>0</v>
      </c>
      <c r="G1090" s="53"/>
      <c r="H1090" s="11"/>
      <c r="I1090" s="68">
        <f t="shared" si="338"/>
        <v>0</v>
      </c>
      <c r="J1090" s="54"/>
      <c r="K1090" s="53"/>
      <c r="L1090" s="68">
        <f t="shared" si="333"/>
        <v>0</v>
      </c>
      <c r="M1090" s="54">
        <f t="shared" si="336"/>
        <v>0</v>
      </c>
    </row>
    <row r="1091" spans="1:13" s="2" customFormat="1" ht="27" x14ac:dyDescent="0.25">
      <c r="A1091" s="27" t="s">
        <v>2417</v>
      </c>
      <c r="B1091" s="27" t="s">
        <v>2504</v>
      </c>
      <c r="C1091" s="28" t="s">
        <v>459</v>
      </c>
      <c r="D1091" s="11"/>
      <c r="E1091" s="11"/>
      <c r="F1091" s="52">
        <f t="shared" si="337"/>
        <v>0</v>
      </c>
      <c r="G1091" s="53"/>
      <c r="H1091" s="11"/>
      <c r="I1091" s="68">
        <f t="shared" si="338"/>
        <v>0</v>
      </c>
      <c r="J1091" s="54"/>
      <c r="K1091" s="53"/>
      <c r="L1091" s="68">
        <f t="shared" si="333"/>
        <v>0</v>
      </c>
      <c r="M1091" s="54">
        <f t="shared" si="336"/>
        <v>0</v>
      </c>
    </row>
    <row r="1092" spans="1:13" s="2" customFormat="1" ht="27" x14ac:dyDescent="0.25">
      <c r="A1092" s="27" t="s">
        <v>2417</v>
      </c>
      <c r="B1092" s="27" t="s">
        <v>2505</v>
      </c>
      <c r="C1092" s="28" t="s">
        <v>588</v>
      </c>
      <c r="D1092" s="11"/>
      <c r="E1092" s="11"/>
      <c r="F1092" s="52">
        <f t="shared" si="337"/>
        <v>0</v>
      </c>
      <c r="G1092" s="53"/>
      <c r="H1092" s="11"/>
      <c r="I1092" s="68">
        <f t="shared" si="338"/>
        <v>0</v>
      </c>
      <c r="J1092" s="54"/>
      <c r="K1092" s="53"/>
      <c r="L1092" s="68">
        <f t="shared" si="333"/>
        <v>0</v>
      </c>
      <c r="M1092" s="54">
        <f t="shared" si="336"/>
        <v>0</v>
      </c>
    </row>
    <row r="1093" spans="1:13" s="2" customFormat="1" ht="27" x14ac:dyDescent="0.25">
      <c r="A1093" s="27" t="s">
        <v>2417</v>
      </c>
      <c r="B1093" s="27" t="s">
        <v>2506</v>
      </c>
      <c r="C1093" s="28" t="s">
        <v>650</v>
      </c>
      <c r="D1093" s="11"/>
      <c r="E1093" s="11"/>
      <c r="F1093" s="52">
        <f t="shared" si="337"/>
        <v>0</v>
      </c>
      <c r="G1093" s="53"/>
      <c r="H1093" s="11"/>
      <c r="I1093" s="68">
        <f t="shared" si="338"/>
        <v>0</v>
      </c>
      <c r="J1093" s="54"/>
      <c r="K1093" s="53"/>
      <c r="L1093" s="68">
        <f t="shared" si="333"/>
        <v>0</v>
      </c>
      <c r="M1093" s="54">
        <f t="shared" si="336"/>
        <v>0</v>
      </c>
    </row>
    <row r="1094" spans="1:13" s="2" customFormat="1" ht="54" x14ac:dyDescent="0.25">
      <c r="A1094" s="27" t="s">
        <v>2417</v>
      </c>
      <c r="B1094" s="27" t="s">
        <v>2507</v>
      </c>
      <c r="C1094" s="28" t="s">
        <v>674</v>
      </c>
      <c r="D1094" s="11"/>
      <c r="E1094" s="11"/>
      <c r="F1094" s="52">
        <f t="shared" si="337"/>
        <v>0</v>
      </c>
      <c r="G1094" s="53"/>
      <c r="H1094" s="11">
        <v>1325000</v>
      </c>
      <c r="I1094" s="68">
        <f t="shared" si="338"/>
        <v>1325000</v>
      </c>
      <c r="J1094" s="54"/>
      <c r="K1094" s="53"/>
      <c r="L1094" s="68">
        <f t="shared" si="333"/>
        <v>0</v>
      </c>
      <c r="M1094" s="54">
        <f t="shared" si="336"/>
        <v>1325000</v>
      </c>
    </row>
    <row r="1095" spans="1:13" s="2" customFormat="1" ht="27" x14ac:dyDescent="0.25">
      <c r="A1095" s="27" t="s">
        <v>2417</v>
      </c>
      <c r="B1095" s="27" t="s">
        <v>2508</v>
      </c>
      <c r="C1095" s="28" t="s">
        <v>722</v>
      </c>
      <c r="D1095" s="11"/>
      <c r="E1095" s="11"/>
      <c r="F1095" s="52">
        <f t="shared" si="337"/>
        <v>0</v>
      </c>
      <c r="G1095" s="53"/>
      <c r="H1095" s="11"/>
      <c r="I1095" s="68">
        <f t="shared" si="338"/>
        <v>0</v>
      </c>
      <c r="J1095" s="54"/>
      <c r="K1095" s="53"/>
      <c r="L1095" s="68">
        <f t="shared" si="333"/>
        <v>0</v>
      </c>
      <c r="M1095" s="54">
        <f t="shared" si="336"/>
        <v>0</v>
      </c>
    </row>
    <row r="1096" spans="1:13" s="2" customFormat="1" ht="27" x14ac:dyDescent="0.25">
      <c r="A1096" s="27" t="s">
        <v>2417</v>
      </c>
      <c r="B1096" s="27" t="s">
        <v>2509</v>
      </c>
      <c r="C1096" s="28" t="s">
        <v>755</v>
      </c>
      <c r="D1096" s="11">
        <v>21505209</v>
      </c>
      <c r="E1096" s="11"/>
      <c r="F1096" s="52">
        <f t="shared" si="337"/>
        <v>21505209</v>
      </c>
      <c r="G1096" s="53"/>
      <c r="H1096" s="11">
        <v>209355000</v>
      </c>
      <c r="I1096" s="68">
        <f t="shared" si="338"/>
        <v>230860209</v>
      </c>
      <c r="J1096" s="54"/>
      <c r="K1096" s="53"/>
      <c r="L1096" s="68">
        <f t="shared" si="333"/>
        <v>0</v>
      </c>
      <c r="M1096" s="54">
        <f t="shared" si="336"/>
        <v>230860209</v>
      </c>
    </row>
    <row r="1097" spans="1:13" s="2" customFormat="1" ht="27" x14ac:dyDescent="0.25">
      <c r="A1097" s="27" t="s">
        <v>2417</v>
      </c>
      <c r="B1097" s="27" t="s">
        <v>2510</v>
      </c>
      <c r="C1097" s="28" t="s">
        <v>863</v>
      </c>
      <c r="D1097" s="11"/>
      <c r="E1097" s="11"/>
      <c r="F1097" s="52">
        <f t="shared" si="337"/>
        <v>0</v>
      </c>
      <c r="G1097" s="53"/>
      <c r="H1097" s="11"/>
      <c r="I1097" s="68">
        <f t="shared" si="338"/>
        <v>0</v>
      </c>
      <c r="J1097" s="54"/>
      <c r="K1097" s="53"/>
      <c r="L1097" s="68">
        <f t="shared" si="333"/>
        <v>0</v>
      </c>
      <c r="M1097" s="54">
        <f t="shared" si="336"/>
        <v>0</v>
      </c>
    </row>
    <row r="1098" spans="1:13" s="2" customFormat="1" ht="13.5" x14ac:dyDescent="0.25">
      <c r="A1098" s="27" t="s">
        <v>2417</v>
      </c>
      <c r="B1098" s="27" t="s">
        <v>7293</v>
      </c>
      <c r="C1098" s="28" t="s">
        <v>914</v>
      </c>
      <c r="D1098" s="11"/>
      <c r="E1098" s="11"/>
      <c r="F1098" s="52">
        <f t="shared" si="337"/>
        <v>0</v>
      </c>
      <c r="G1098" s="53"/>
      <c r="H1098" s="11">
        <v>5000000</v>
      </c>
      <c r="I1098" s="68">
        <f t="shared" si="338"/>
        <v>5000000</v>
      </c>
      <c r="J1098" s="54"/>
      <c r="K1098" s="53"/>
      <c r="L1098" s="68">
        <f t="shared" si="333"/>
        <v>0</v>
      </c>
      <c r="M1098" s="54">
        <f t="shared" si="336"/>
        <v>5000000</v>
      </c>
    </row>
    <row r="1099" spans="1:13" ht="27" x14ac:dyDescent="0.25">
      <c r="A1099" s="16" t="s">
        <v>2417</v>
      </c>
      <c r="B1099" s="16" t="s">
        <v>2418</v>
      </c>
      <c r="C1099" s="26" t="s">
        <v>1585</v>
      </c>
      <c r="D1099" s="7">
        <f>+D1100</f>
        <v>0</v>
      </c>
      <c r="E1099" s="7">
        <f>+E1100</f>
        <v>0</v>
      </c>
      <c r="F1099" s="8">
        <f t="shared" ref="F1099:I1100" si="339">+F1100</f>
        <v>0</v>
      </c>
      <c r="G1099" s="10">
        <f>+G1100</f>
        <v>0</v>
      </c>
      <c r="H1099" s="7">
        <f>+H1100</f>
        <v>94950000</v>
      </c>
      <c r="I1099" s="65">
        <f t="shared" si="339"/>
        <v>94950000</v>
      </c>
      <c r="J1099" s="43">
        <f>+J1100</f>
        <v>0</v>
      </c>
      <c r="K1099" s="10">
        <f>+K1100</f>
        <v>0</v>
      </c>
      <c r="L1099" s="65">
        <f t="shared" si="333"/>
        <v>0</v>
      </c>
      <c r="M1099" s="42">
        <f t="shared" ref="M1099:M1100" si="340">L1099+I1099</f>
        <v>94950000</v>
      </c>
    </row>
    <row r="1100" spans="1:13" s="2" customFormat="1" ht="13.5" x14ac:dyDescent="0.25">
      <c r="A1100" s="16" t="s">
        <v>2417</v>
      </c>
      <c r="B1100" s="16" t="s">
        <v>2486</v>
      </c>
      <c r="C1100" s="17" t="s">
        <v>170</v>
      </c>
      <c r="D1100" s="7">
        <f>+D1101</f>
        <v>0</v>
      </c>
      <c r="E1100" s="7">
        <f>+E1101</f>
        <v>0</v>
      </c>
      <c r="F1100" s="8">
        <f t="shared" si="339"/>
        <v>0</v>
      </c>
      <c r="G1100" s="10">
        <f>+G1101</f>
        <v>0</v>
      </c>
      <c r="H1100" s="7">
        <f>+H1101</f>
        <v>94950000</v>
      </c>
      <c r="I1100" s="65">
        <f t="shared" si="339"/>
        <v>94950000</v>
      </c>
      <c r="J1100" s="43">
        <f>+J1101</f>
        <v>0</v>
      </c>
      <c r="K1100" s="10">
        <f>+K1101</f>
        <v>0</v>
      </c>
      <c r="L1100" s="65">
        <f t="shared" si="333"/>
        <v>0</v>
      </c>
      <c r="M1100" s="42">
        <f t="shared" si="340"/>
        <v>94950000</v>
      </c>
    </row>
    <row r="1101" spans="1:13" s="2" customFormat="1" ht="13.5" x14ac:dyDescent="0.25">
      <c r="A1101" s="16" t="s">
        <v>2417</v>
      </c>
      <c r="B1101" s="16" t="s">
        <v>2487</v>
      </c>
      <c r="C1101" s="17" t="s">
        <v>330</v>
      </c>
      <c r="D1101" s="7">
        <f>SUM(D1102:D1112)</f>
        <v>0</v>
      </c>
      <c r="E1101" s="7">
        <f>SUM(E1102:E1112)</f>
        <v>0</v>
      </c>
      <c r="F1101" s="8">
        <f>+D1101+E1101</f>
        <v>0</v>
      </c>
      <c r="G1101" s="10">
        <f>SUM(G1102:G1112)</f>
        <v>0</v>
      </c>
      <c r="H1101" s="7">
        <f>SUM(H1102:H1112)</f>
        <v>94950000</v>
      </c>
      <c r="I1101" s="65">
        <f>+SUM(F1101:H1101)</f>
        <v>94950000</v>
      </c>
      <c r="J1101" s="43">
        <f>SUM(J1102:J1112)</f>
        <v>0</v>
      </c>
      <c r="K1101" s="10">
        <f>SUM(K1102:K1112)</f>
        <v>0</v>
      </c>
      <c r="L1101" s="65">
        <f t="shared" si="333"/>
        <v>0</v>
      </c>
      <c r="M1101" s="42">
        <f>SUM(M1102:M1112)</f>
        <v>94950000</v>
      </c>
    </row>
    <row r="1102" spans="1:13" s="2" customFormat="1" ht="27" x14ac:dyDescent="0.25">
      <c r="A1102" s="27" t="s">
        <v>2417</v>
      </c>
      <c r="B1102" s="27" t="s">
        <v>2488</v>
      </c>
      <c r="C1102" s="28" t="s">
        <v>333</v>
      </c>
      <c r="D1102" s="11"/>
      <c r="E1102" s="11"/>
      <c r="F1102" s="52">
        <f>SUM(D1102:E1102)</f>
        <v>0</v>
      </c>
      <c r="G1102" s="53"/>
      <c r="H1102" s="11"/>
      <c r="I1102" s="68">
        <f>+SUM(H1102,G1102)+F1102</f>
        <v>0</v>
      </c>
      <c r="J1102" s="54"/>
      <c r="K1102" s="53"/>
      <c r="L1102" s="68">
        <f t="shared" si="333"/>
        <v>0</v>
      </c>
      <c r="M1102" s="54">
        <f t="shared" ref="M1102:M1112" si="341">+L1102+I1102</f>
        <v>0</v>
      </c>
    </row>
    <row r="1103" spans="1:13" s="2" customFormat="1" ht="27" x14ac:dyDescent="0.25">
      <c r="A1103" s="27" t="s">
        <v>2417</v>
      </c>
      <c r="B1103" s="27" t="s">
        <v>2489</v>
      </c>
      <c r="C1103" s="28" t="s">
        <v>369</v>
      </c>
      <c r="D1103" s="11"/>
      <c r="E1103" s="11"/>
      <c r="F1103" s="52">
        <f t="shared" ref="F1103:F1112" si="342">SUM(D1103:E1103)</f>
        <v>0</v>
      </c>
      <c r="G1103" s="53"/>
      <c r="H1103" s="11"/>
      <c r="I1103" s="68">
        <f t="shared" ref="I1103:I1112" si="343">+SUM(H1103,G1103)+F1103</f>
        <v>0</v>
      </c>
      <c r="J1103" s="54"/>
      <c r="K1103" s="53"/>
      <c r="L1103" s="68">
        <f t="shared" si="333"/>
        <v>0</v>
      </c>
      <c r="M1103" s="54">
        <f t="shared" si="341"/>
        <v>0</v>
      </c>
    </row>
    <row r="1104" spans="1:13" s="2" customFormat="1" ht="40.5" x14ac:dyDescent="0.25">
      <c r="A1104" s="27" t="s">
        <v>2417</v>
      </c>
      <c r="B1104" s="27" t="s">
        <v>2490</v>
      </c>
      <c r="C1104" s="28" t="s">
        <v>384</v>
      </c>
      <c r="D1104" s="11"/>
      <c r="E1104" s="11"/>
      <c r="F1104" s="52">
        <f t="shared" si="342"/>
        <v>0</v>
      </c>
      <c r="G1104" s="53"/>
      <c r="H1104" s="11"/>
      <c r="I1104" s="68">
        <f t="shared" si="343"/>
        <v>0</v>
      </c>
      <c r="J1104" s="54"/>
      <c r="K1104" s="53"/>
      <c r="L1104" s="68">
        <f t="shared" si="333"/>
        <v>0</v>
      </c>
      <c r="M1104" s="54">
        <f t="shared" si="341"/>
        <v>0</v>
      </c>
    </row>
    <row r="1105" spans="1:13" s="2" customFormat="1" ht="27" x14ac:dyDescent="0.25">
      <c r="A1105" s="27" t="s">
        <v>2417</v>
      </c>
      <c r="B1105" s="27" t="s">
        <v>2491</v>
      </c>
      <c r="C1105" s="28" t="s">
        <v>459</v>
      </c>
      <c r="D1105" s="11"/>
      <c r="E1105" s="11"/>
      <c r="F1105" s="52">
        <f t="shared" si="342"/>
        <v>0</v>
      </c>
      <c r="G1105" s="53"/>
      <c r="H1105" s="11">
        <v>4980000</v>
      </c>
      <c r="I1105" s="68">
        <f t="shared" si="343"/>
        <v>4980000</v>
      </c>
      <c r="J1105" s="54"/>
      <c r="K1105" s="53"/>
      <c r="L1105" s="68">
        <f t="shared" si="333"/>
        <v>0</v>
      </c>
      <c r="M1105" s="54">
        <f t="shared" si="341"/>
        <v>4980000</v>
      </c>
    </row>
    <row r="1106" spans="1:13" s="2" customFormat="1" ht="27" x14ac:dyDescent="0.25">
      <c r="A1106" s="27" t="s">
        <v>2417</v>
      </c>
      <c r="B1106" s="27" t="s">
        <v>2492</v>
      </c>
      <c r="C1106" s="28" t="s">
        <v>588</v>
      </c>
      <c r="D1106" s="11"/>
      <c r="E1106" s="11"/>
      <c r="F1106" s="52">
        <f t="shared" si="342"/>
        <v>0</v>
      </c>
      <c r="G1106" s="53"/>
      <c r="H1106" s="11">
        <v>36000000</v>
      </c>
      <c r="I1106" s="68">
        <f t="shared" si="343"/>
        <v>36000000</v>
      </c>
      <c r="J1106" s="54"/>
      <c r="K1106" s="53"/>
      <c r="L1106" s="68">
        <f t="shared" si="333"/>
        <v>0</v>
      </c>
      <c r="M1106" s="54">
        <f t="shared" si="341"/>
        <v>36000000</v>
      </c>
    </row>
    <row r="1107" spans="1:13" s="2" customFormat="1" ht="27" x14ac:dyDescent="0.25">
      <c r="A1107" s="27" t="s">
        <v>2417</v>
      </c>
      <c r="B1107" s="27" t="s">
        <v>2493</v>
      </c>
      <c r="C1107" s="28" t="s">
        <v>650</v>
      </c>
      <c r="D1107" s="11"/>
      <c r="E1107" s="11"/>
      <c r="F1107" s="52">
        <f t="shared" si="342"/>
        <v>0</v>
      </c>
      <c r="G1107" s="53"/>
      <c r="H1107" s="11"/>
      <c r="I1107" s="68">
        <f t="shared" si="343"/>
        <v>0</v>
      </c>
      <c r="J1107" s="54"/>
      <c r="K1107" s="53"/>
      <c r="L1107" s="68">
        <f t="shared" si="333"/>
        <v>0</v>
      </c>
      <c r="M1107" s="54">
        <f t="shared" si="341"/>
        <v>0</v>
      </c>
    </row>
    <row r="1108" spans="1:13" s="2" customFormat="1" ht="54" x14ac:dyDescent="0.25">
      <c r="A1108" s="27" t="s">
        <v>2417</v>
      </c>
      <c r="B1108" s="27" t="s">
        <v>2494</v>
      </c>
      <c r="C1108" s="28" t="s">
        <v>674</v>
      </c>
      <c r="D1108" s="11"/>
      <c r="E1108" s="11"/>
      <c r="F1108" s="52">
        <f t="shared" si="342"/>
        <v>0</v>
      </c>
      <c r="G1108" s="53"/>
      <c r="H1108" s="11">
        <v>4680000</v>
      </c>
      <c r="I1108" s="68">
        <f t="shared" si="343"/>
        <v>4680000</v>
      </c>
      <c r="J1108" s="54"/>
      <c r="K1108" s="53"/>
      <c r="L1108" s="68">
        <f t="shared" si="333"/>
        <v>0</v>
      </c>
      <c r="M1108" s="54">
        <f t="shared" si="341"/>
        <v>4680000</v>
      </c>
    </row>
    <row r="1109" spans="1:13" s="2" customFormat="1" ht="27" x14ac:dyDescent="0.25">
      <c r="A1109" s="27" t="s">
        <v>2417</v>
      </c>
      <c r="B1109" s="27" t="s">
        <v>2495</v>
      </c>
      <c r="C1109" s="28" t="s">
        <v>722</v>
      </c>
      <c r="D1109" s="11"/>
      <c r="E1109" s="11"/>
      <c r="F1109" s="52">
        <f t="shared" si="342"/>
        <v>0</v>
      </c>
      <c r="G1109" s="53"/>
      <c r="H1109" s="11"/>
      <c r="I1109" s="68">
        <f t="shared" si="343"/>
        <v>0</v>
      </c>
      <c r="J1109" s="54"/>
      <c r="K1109" s="53"/>
      <c r="L1109" s="68">
        <f t="shared" si="333"/>
        <v>0</v>
      </c>
      <c r="M1109" s="54">
        <f t="shared" si="341"/>
        <v>0</v>
      </c>
    </row>
    <row r="1110" spans="1:13" s="2" customFormat="1" ht="27" x14ac:dyDescent="0.25">
      <c r="A1110" s="27" t="s">
        <v>2417</v>
      </c>
      <c r="B1110" s="27" t="s">
        <v>2496</v>
      </c>
      <c r="C1110" s="28" t="s">
        <v>755</v>
      </c>
      <c r="D1110" s="11"/>
      <c r="E1110" s="11"/>
      <c r="F1110" s="52">
        <f t="shared" si="342"/>
        <v>0</v>
      </c>
      <c r="G1110" s="53"/>
      <c r="H1110" s="11">
        <v>49290000</v>
      </c>
      <c r="I1110" s="68">
        <f t="shared" si="343"/>
        <v>49290000</v>
      </c>
      <c r="J1110" s="54"/>
      <c r="K1110" s="53"/>
      <c r="L1110" s="68">
        <f t="shared" si="333"/>
        <v>0</v>
      </c>
      <c r="M1110" s="54">
        <f t="shared" si="341"/>
        <v>49290000</v>
      </c>
    </row>
    <row r="1111" spans="1:13" s="2" customFormat="1" ht="27" x14ac:dyDescent="0.25">
      <c r="A1111" s="27" t="s">
        <v>2417</v>
      </c>
      <c r="B1111" s="27" t="s">
        <v>2497</v>
      </c>
      <c r="C1111" s="28" t="s">
        <v>863</v>
      </c>
      <c r="D1111" s="11" t="s">
        <v>3991</v>
      </c>
      <c r="E1111" s="11"/>
      <c r="F1111" s="52">
        <f t="shared" si="342"/>
        <v>0</v>
      </c>
      <c r="G1111" s="53"/>
      <c r="H1111" s="11"/>
      <c r="I1111" s="68">
        <f t="shared" si="343"/>
        <v>0</v>
      </c>
      <c r="J1111" s="54"/>
      <c r="K1111" s="53"/>
      <c r="L1111" s="68">
        <f t="shared" si="333"/>
        <v>0</v>
      </c>
      <c r="M1111" s="54">
        <f t="shared" si="341"/>
        <v>0</v>
      </c>
    </row>
    <row r="1112" spans="1:13" s="2" customFormat="1" ht="27" x14ac:dyDescent="0.25">
      <c r="A1112" s="27" t="s">
        <v>2417</v>
      </c>
      <c r="B1112" s="27" t="s">
        <v>2498</v>
      </c>
      <c r="C1112" s="28" t="s">
        <v>914</v>
      </c>
      <c r="D1112" s="11"/>
      <c r="E1112" s="11"/>
      <c r="F1112" s="52">
        <f t="shared" si="342"/>
        <v>0</v>
      </c>
      <c r="G1112" s="53"/>
      <c r="H1112" s="11"/>
      <c r="I1112" s="68">
        <f t="shared" si="343"/>
        <v>0</v>
      </c>
      <c r="J1112" s="54"/>
      <c r="K1112" s="53"/>
      <c r="L1112" s="68">
        <f t="shared" si="333"/>
        <v>0</v>
      </c>
      <c r="M1112" s="54">
        <f t="shared" si="341"/>
        <v>0</v>
      </c>
    </row>
    <row r="1113" spans="1:13" ht="24.75" customHeight="1" x14ac:dyDescent="0.25">
      <c r="A1113" s="16" t="s">
        <v>2417</v>
      </c>
      <c r="B1113" s="16" t="s">
        <v>2420</v>
      </c>
      <c r="C1113" s="26" t="s">
        <v>1586</v>
      </c>
      <c r="D1113" s="7">
        <f>+D1114</f>
        <v>0</v>
      </c>
      <c r="E1113" s="7">
        <f>+E1114</f>
        <v>0</v>
      </c>
      <c r="F1113" s="8">
        <f t="shared" ref="F1113:I1114" si="344">+F1114</f>
        <v>0</v>
      </c>
      <c r="G1113" s="10">
        <f>+G1114</f>
        <v>0</v>
      </c>
      <c r="H1113" s="7">
        <f>+H1114</f>
        <v>125990000</v>
      </c>
      <c r="I1113" s="65">
        <f t="shared" si="344"/>
        <v>125990000</v>
      </c>
      <c r="J1113" s="43">
        <f>+J1114</f>
        <v>0</v>
      </c>
      <c r="K1113" s="10">
        <f>+K1114</f>
        <v>0</v>
      </c>
      <c r="L1113" s="65">
        <f t="shared" si="333"/>
        <v>0</v>
      </c>
      <c r="M1113" s="42">
        <f t="shared" ref="M1113:M1114" si="345">L1113+I1113</f>
        <v>125990000</v>
      </c>
    </row>
    <row r="1114" spans="1:13" s="2" customFormat="1" ht="13.5" x14ac:dyDescent="0.25">
      <c r="A1114" s="16" t="s">
        <v>2417</v>
      </c>
      <c r="B1114" s="16" t="s">
        <v>2473</v>
      </c>
      <c r="C1114" s="17" t="s">
        <v>170</v>
      </c>
      <c r="D1114" s="7">
        <f>+D1115</f>
        <v>0</v>
      </c>
      <c r="E1114" s="7">
        <f>+E1115</f>
        <v>0</v>
      </c>
      <c r="F1114" s="8">
        <f t="shared" si="344"/>
        <v>0</v>
      </c>
      <c r="G1114" s="10">
        <f>+G1115</f>
        <v>0</v>
      </c>
      <c r="H1114" s="7">
        <f>+H1115</f>
        <v>125990000</v>
      </c>
      <c r="I1114" s="65">
        <f t="shared" si="344"/>
        <v>125990000</v>
      </c>
      <c r="J1114" s="43">
        <f>+J1115</f>
        <v>0</v>
      </c>
      <c r="K1114" s="10">
        <f>+K1115</f>
        <v>0</v>
      </c>
      <c r="L1114" s="65">
        <f t="shared" si="333"/>
        <v>0</v>
      </c>
      <c r="M1114" s="42">
        <f t="shared" si="345"/>
        <v>125990000</v>
      </c>
    </row>
    <row r="1115" spans="1:13" s="2" customFormat="1" ht="13.5" x14ac:dyDescent="0.25">
      <c r="A1115" s="16" t="s">
        <v>2417</v>
      </c>
      <c r="B1115" s="16" t="s">
        <v>2474</v>
      </c>
      <c r="C1115" s="17" t="s">
        <v>330</v>
      </c>
      <c r="D1115" s="7">
        <f>SUM(D1116:D1126)</f>
        <v>0</v>
      </c>
      <c r="E1115" s="7">
        <f>SUM(E1116:E1126)</f>
        <v>0</v>
      </c>
      <c r="F1115" s="8">
        <f>+D1115+E1115</f>
        <v>0</v>
      </c>
      <c r="G1115" s="10">
        <f>SUM(G1116:G1126)</f>
        <v>0</v>
      </c>
      <c r="H1115" s="7">
        <f>SUM(H1116:H1126)</f>
        <v>125990000</v>
      </c>
      <c r="I1115" s="65">
        <f>+SUM(F1115:H1115)</f>
        <v>125990000</v>
      </c>
      <c r="J1115" s="43">
        <f>SUM(J1116:J1126)</f>
        <v>0</v>
      </c>
      <c r="K1115" s="10">
        <f>SUM(K1116:K1126)</f>
        <v>0</v>
      </c>
      <c r="L1115" s="65">
        <f t="shared" si="333"/>
        <v>0</v>
      </c>
      <c r="M1115" s="42">
        <f>SUM(M1116:M1126)</f>
        <v>125990000</v>
      </c>
    </row>
    <row r="1116" spans="1:13" s="2" customFormat="1" ht="27" x14ac:dyDescent="0.25">
      <c r="A1116" s="27" t="s">
        <v>2417</v>
      </c>
      <c r="B1116" s="27" t="s">
        <v>2475</v>
      </c>
      <c r="C1116" s="28" t="s">
        <v>333</v>
      </c>
      <c r="D1116" s="11"/>
      <c r="E1116" s="11"/>
      <c r="F1116" s="52">
        <f>SUM(D1116:E1116)</f>
        <v>0</v>
      </c>
      <c r="G1116" s="53"/>
      <c r="H1116" s="11"/>
      <c r="I1116" s="68">
        <f>+SUM(H1116,G1116)+F1116</f>
        <v>0</v>
      </c>
      <c r="J1116" s="54"/>
      <c r="K1116" s="53"/>
      <c r="L1116" s="68">
        <f t="shared" si="333"/>
        <v>0</v>
      </c>
      <c r="M1116" s="54">
        <f t="shared" ref="M1116:M1126" si="346">+L1116+I1116</f>
        <v>0</v>
      </c>
    </row>
    <row r="1117" spans="1:13" s="2" customFormat="1" ht="27" x14ac:dyDescent="0.25">
      <c r="A1117" s="27" t="s">
        <v>2417</v>
      </c>
      <c r="B1117" s="27" t="s">
        <v>2476</v>
      </c>
      <c r="C1117" s="28" t="s">
        <v>369</v>
      </c>
      <c r="D1117" s="11"/>
      <c r="E1117" s="11"/>
      <c r="F1117" s="52">
        <f t="shared" ref="F1117:F1126" si="347">SUM(D1117:E1117)</f>
        <v>0</v>
      </c>
      <c r="G1117" s="53"/>
      <c r="H1117" s="11"/>
      <c r="I1117" s="68">
        <f t="shared" ref="I1117:I1126" si="348">+SUM(H1117,G1117)+F1117</f>
        <v>0</v>
      </c>
      <c r="J1117" s="54"/>
      <c r="K1117" s="53"/>
      <c r="L1117" s="68">
        <f t="shared" si="333"/>
        <v>0</v>
      </c>
      <c r="M1117" s="54">
        <f t="shared" si="346"/>
        <v>0</v>
      </c>
    </row>
    <row r="1118" spans="1:13" s="2" customFormat="1" ht="40.5" x14ac:dyDescent="0.25">
      <c r="A1118" s="27" t="s">
        <v>2417</v>
      </c>
      <c r="B1118" s="27" t="s">
        <v>2477</v>
      </c>
      <c r="C1118" s="28" t="s">
        <v>384</v>
      </c>
      <c r="D1118" s="11"/>
      <c r="E1118" s="11"/>
      <c r="F1118" s="52">
        <f t="shared" si="347"/>
        <v>0</v>
      </c>
      <c r="G1118" s="53"/>
      <c r="H1118" s="11"/>
      <c r="I1118" s="68">
        <f t="shared" si="348"/>
        <v>0</v>
      </c>
      <c r="J1118" s="54"/>
      <c r="K1118" s="53"/>
      <c r="L1118" s="68">
        <f t="shared" si="333"/>
        <v>0</v>
      </c>
      <c r="M1118" s="54">
        <f t="shared" si="346"/>
        <v>0</v>
      </c>
    </row>
    <row r="1119" spans="1:13" s="2" customFormat="1" ht="27" x14ac:dyDescent="0.25">
      <c r="A1119" s="27" t="s">
        <v>2417</v>
      </c>
      <c r="B1119" s="27" t="s">
        <v>2478</v>
      </c>
      <c r="C1119" s="28" t="s">
        <v>459</v>
      </c>
      <c r="D1119" s="11"/>
      <c r="E1119" s="11"/>
      <c r="F1119" s="52">
        <f t="shared" si="347"/>
        <v>0</v>
      </c>
      <c r="G1119" s="53"/>
      <c r="H1119" s="11">
        <v>20000</v>
      </c>
      <c r="I1119" s="68">
        <f t="shared" si="348"/>
        <v>20000</v>
      </c>
      <c r="J1119" s="54"/>
      <c r="K1119" s="53"/>
      <c r="L1119" s="68">
        <f t="shared" si="333"/>
        <v>0</v>
      </c>
      <c r="M1119" s="54">
        <f t="shared" si="346"/>
        <v>20000</v>
      </c>
    </row>
    <row r="1120" spans="1:13" s="2" customFormat="1" ht="27" x14ac:dyDescent="0.25">
      <c r="A1120" s="27" t="s">
        <v>2417</v>
      </c>
      <c r="B1120" s="27" t="s">
        <v>2479</v>
      </c>
      <c r="C1120" s="28" t="s">
        <v>588</v>
      </c>
      <c r="D1120" s="11"/>
      <c r="E1120" s="11"/>
      <c r="F1120" s="52">
        <f t="shared" si="347"/>
        <v>0</v>
      </c>
      <c r="G1120" s="53"/>
      <c r="H1120" s="11"/>
      <c r="I1120" s="68">
        <f t="shared" si="348"/>
        <v>0</v>
      </c>
      <c r="J1120" s="54"/>
      <c r="K1120" s="53"/>
      <c r="L1120" s="68">
        <f t="shared" si="333"/>
        <v>0</v>
      </c>
      <c r="M1120" s="54">
        <f t="shared" si="346"/>
        <v>0</v>
      </c>
    </row>
    <row r="1121" spans="1:13" s="2" customFormat="1" ht="27" x14ac:dyDescent="0.25">
      <c r="A1121" s="27" t="s">
        <v>2417</v>
      </c>
      <c r="B1121" s="27" t="s">
        <v>2480</v>
      </c>
      <c r="C1121" s="28" t="s">
        <v>650</v>
      </c>
      <c r="D1121" s="11"/>
      <c r="E1121" s="11"/>
      <c r="F1121" s="52">
        <f t="shared" si="347"/>
        <v>0</v>
      </c>
      <c r="G1121" s="53"/>
      <c r="H1121" s="11"/>
      <c r="I1121" s="68">
        <f t="shared" si="348"/>
        <v>0</v>
      </c>
      <c r="J1121" s="54"/>
      <c r="K1121" s="53"/>
      <c r="L1121" s="68">
        <f t="shared" si="333"/>
        <v>0</v>
      </c>
      <c r="M1121" s="54">
        <f t="shared" si="346"/>
        <v>0</v>
      </c>
    </row>
    <row r="1122" spans="1:13" s="2" customFormat="1" ht="54" x14ac:dyDescent="0.25">
      <c r="A1122" s="27" t="s">
        <v>2417</v>
      </c>
      <c r="B1122" s="27" t="s">
        <v>2481</v>
      </c>
      <c r="C1122" s="28" t="s">
        <v>674</v>
      </c>
      <c r="D1122" s="11"/>
      <c r="E1122" s="11"/>
      <c r="F1122" s="52">
        <f t="shared" si="347"/>
        <v>0</v>
      </c>
      <c r="G1122" s="53"/>
      <c r="H1122" s="11"/>
      <c r="I1122" s="68">
        <f t="shared" si="348"/>
        <v>0</v>
      </c>
      <c r="J1122" s="54"/>
      <c r="K1122" s="53"/>
      <c r="L1122" s="68">
        <f t="shared" si="333"/>
        <v>0</v>
      </c>
      <c r="M1122" s="54">
        <f t="shared" si="346"/>
        <v>0</v>
      </c>
    </row>
    <row r="1123" spans="1:13" s="2" customFormat="1" ht="27" x14ac:dyDescent="0.25">
      <c r="A1123" s="27" t="s">
        <v>2417</v>
      </c>
      <c r="B1123" s="27" t="s">
        <v>2482</v>
      </c>
      <c r="C1123" s="28" t="s">
        <v>722</v>
      </c>
      <c r="D1123" s="11"/>
      <c r="E1123" s="11"/>
      <c r="F1123" s="52">
        <f t="shared" si="347"/>
        <v>0</v>
      </c>
      <c r="G1123" s="53"/>
      <c r="H1123" s="11"/>
      <c r="I1123" s="68">
        <f t="shared" si="348"/>
        <v>0</v>
      </c>
      <c r="J1123" s="54"/>
      <c r="K1123" s="53"/>
      <c r="L1123" s="68">
        <f t="shared" si="333"/>
        <v>0</v>
      </c>
      <c r="M1123" s="54">
        <f t="shared" si="346"/>
        <v>0</v>
      </c>
    </row>
    <row r="1124" spans="1:13" s="2" customFormat="1" ht="27" x14ac:dyDescent="0.25">
      <c r="A1124" s="27" t="s">
        <v>2417</v>
      </c>
      <c r="B1124" s="27" t="s">
        <v>2483</v>
      </c>
      <c r="C1124" s="28" t="s">
        <v>755</v>
      </c>
      <c r="D1124" s="11"/>
      <c r="E1124" s="11"/>
      <c r="F1124" s="52">
        <f t="shared" si="347"/>
        <v>0</v>
      </c>
      <c r="G1124" s="53"/>
      <c r="H1124" s="11">
        <v>125970000</v>
      </c>
      <c r="I1124" s="68">
        <f t="shared" si="348"/>
        <v>125970000</v>
      </c>
      <c r="J1124" s="54"/>
      <c r="K1124" s="53"/>
      <c r="L1124" s="68">
        <f t="shared" si="333"/>
        <v>0</v>
      </c>
      <c r="M1124" s="54">
        <f t="shared" si="346"/>
        <v>125970000</v>
      </c>
    </row>
    <row r="1125" spans="1:13" s="2" customFormat="1" ht="27" x14ac:dyDescent="0.25">
      <c r="A1125" s="27" t="s">
        <v>2417</v>
      </c>
      <c r="B1125" s="27" t="s">
        <v>2484</v>
      </c>
      <c r="C1125" s="28" t="s">
        <v>863</v>
      </c>
      <c r="D1125" s="11"/>
      <c r="E1125" s="11"/>
      <c r="F1125" s="52">
        <f t="shared" si="347"/>
        <v>0</v>
      </c>
      <c r="G1125" s="53"/>
      <c r="H1125" s="11"/>
      <c r="I1125" s="68">
        <f t="shared" si="348"/>
        <v>0</v>
      </c>
      <c r="J1125" s="54"/>
      <c r="K1125" s="53"/>
      <c r="L1125" s="68">
        <f t="shared" si="333"/>
        <v>0</v>
      </c>
      <c r="M1125" s="54">
        <f t="shared" si="346"/>
        <v>0</v>
      </c>
    </row>
    <row r="1126" spans="1:13" s="2" customFormat="1" ht="27" x14ac:dyDescent="0.25">
      <c r="A1126" s="27" t="s">
        <v>2417</v>
      </c>
      <c r="B1126" s="27" t="s">
        <v>2485</v>
      </c>
      <c r="C1126" s="28" t="s">
        <v>914</v>
      </c>
      <c r="D1126" s="11"/>
      <c r="E1126" s="11"/>
      <c r="F1126" s="52">
        <f t="shared" si="347"/>
        <v>0</v>
      </c>
      <c r="G1126" s="53"/>
      <c r="H1126" s="11"/>
      <c r="I1126" s="68">
        <f t="shared" si="348"/>
        <v>0</v>
      </c>
      <c r="J1126" s="54"/>
      <c r="K1126" s="53"/>
      <c r="L1126" s="68">
        <f t="shared" si="333"/>
        <v>0</v>
      </c>
      <c r="M1126" s="54">
        <f t="shared" si="346"/>
        <v>0</v>
      </c>
    </row>
    <row r="1127" spans="1:13" ht="27" x14ac:dyDescent="0.25">
      <c r="A1127" s="16" t="s">
        <v>1487</v>
      </c>
      <c r="B1127" s="16" t="s">
        <v>1488</v>
      </c>
      <c r="C1127" s="26" t="s">
        <v>1444</v>
      </c>
      <c r="D1127" s="7">
        <f>+D1128+D1142</f>
        <v>95675098</v>
      </c>
      <c r="E1127" s="7">
        <f>+E1128+E1142</f>
        <v>0</v>
      </c>
      <c r="F1127" s="8">
        <f>+D1127+E1127</f>
        <v>95675098</v>
      </c>
      <c r="G1127" s="10">
        <f>+G1128+G1142</f>
        <v>0</v>
      </c>
      <c r="H1127" s="7">
        <f>+H1128+H1142</f>
        <v>289930000</v>
      </c>
      <c r="I1127" s="65">
        <f>+SUM(F1127:H1127)</f>
        <v>385605098</v>
      </c>
      <c r="J1127" s="43">
        <f>+J1128+J1142</f>
        <v>0</v>
      </c>
      <c r="K1127" s="10">
        <f>+K1128+K1142</f>
        <v>0</v>
      </c>
      <c r="L1127" s="65">
        <f t="shared" si="333"/>
        <v>0</v>
      </c>
      <c r="M1127" s="43">
        <f>+I1127+L1127</f>
        <v>385605098</v>
      </c>
    </row>
    <row r="1128" spans="1:13" ht="24.75" customHeight="1" x14ac:dyDescent="0.25">
      <c r="A1128" s="16" t="s">
        <v>2409</v>
      </c>
      <c r="B1128" s="16" t="s">
        <v>2408</v>
      </c>
      <c r="C1128" s="26" t="s">
        <v>1587</v>
      </c>
      <c r="D1128" s="7">
        <f>+D1129</f>
        <v>95675098</v>
      </c>
      <c r="E1128" s="7">
        <f>+E1129</f>
        <v>0</v>
      </c>
      <c r="F1128" s="8">
        <f t="shared" ref="F1128:I1129" si="349">+F1129</f>
        <v>95675098</v>
      </c>
      <c r="G1128" s="10">
        <f>+G1129</f>
        <v>0</v>
      </c>
      <c r="H1128" s="7">
        <f>+H1129</f>
        <v>158770000</v>
      </c>
      <c r="I1128" s="65">
        <f t="shared" si="349"/>
        <v>254445098</v>
      </c>
      <c r="J1128" s="43">
        <f>+J1129</f>
        <v>0</v>
      </c>
      <c r="K1128" s="10">
        <f>+K1129</f>
        <v>0</v>
      </c>
      <c r="L1128" s="65">
        <f t="shared" si="333"/>
        <v>0</v>
      </c>
      <c r="M1128" s="42">
        <f t="shared" ref="M1128:M1129" si="350">L1128+I1128</f>
        <v>254445098</v>
      </c>
    </row>
    <row r="1129" spans="1:13" s="2" customFormat="1" ht="13.5" x14ac:dyDescent="0.25">
      <c r="A1129" s="16" t="s">
        <v>2409</v>
      </c>
      <c r="B1129" s="16" t="s">
        <v>2589</v>
      </c>
      <c r="C1129" s="17" t="s">
        <v>170</v>
      </c>
      <c r="D1129" s="7">
        <f>+D1130</f>
        <v>95675098</v>
      </c>
      <c r="E1129" s="7">
        <f>+E1130</f>
        <v>0</v>
      </c>
      <c r="F1129" s="8">
        <f t="shared" si="349"/>
        <v>95675098</v>
      </c>
      <c r="G1129" s="10">
        <f>+G1130</f>
        <v>0</v>
      </c>
      <c r="H1129" s="7">
        <f>+H1130</f>
        <v>158770000</v>
      </c>
      <c r="I1129" s="65">
        <f t="shared" si="349"/>
        <v>254445098</v>
      </c>
      <c r="J1129" s="43">
        <f>+J1130</f>
        <v>0</v>
      </c>
      <c r="K1129" s="10">
        <f>+K1130</f>
        <v>0</v>
      </c>
      <c r="L1129" s="65">
        <f t="shared" si="333"/>
        <v>0</v>
      </c>
      <c r="M1129" s="42">
        <f t="shared" si="350"/>
        <v>254445098</v>
      </c>
    </row>
    <row r="1130" spans="1:13" s="2" customFormat="1" ht="13.5" x14ac:dyDescent="0.25">
      <c r="A1130" s="16" t="s">
        <v>2409</v>
      </c>
      <c r="B1130" s="16" t="s">
        <v>2590</v>
      </c>
      <c r="C1130" s="17" t="s">
        <v>330</v>
      </c>
      <c r="D1130" s="7">
        <f>SUM(D1131:D1141)</f>
        <v>95675098</v>
      </c>
      <c r="E1130" s="7">
        <f>SUM(E1131:E1141)</f>
        <v>0</v>
      </c>
      <c r="F1130" s="8">
        <f>+D1130+E1130</f>
        <v>95675098</v>
      </c>
      <c r="G1130" s="10">
        <f>SUM(G1131:G1141)</f>
        <v>0</v>
      </c>
      <c r="H1130" s="7">
        <f>SUM(H1131:H1141)</f>
        <v>158770000</v>
      </c>
      <c r="I1130" s="65">
        <f>+SUM(F1130:H1130)</f>
        <v>254445098</v>
      </c>
      <c r="J1130" s="43">
        <f>SUM(J1131:J1141)</f>
        <v>0</v>
      </c>
      <c r="K1130" s="10">
        <f>SUM(K1131:K1141)</f>
        <v>0</v>
      </c>
      <c r="L1130" s="65">
        <f t="shared" si="333"/>
        <v>0</v>
      </c>
      <c r="M1130" s="42">
        <f>SUM(M1131:M1141)</f>
        <v>254445098</v>
      </c>
    </row>
    <row r="1131" spans="1:13" s="2" customFormat="1" ht="27" x14ac:dyDescent="0.25">
      <c r="A1131" s="27" t="s">
        <v>2409</v>
      </c>
      <c r="B1131" s="27" t="s">
        <v>2591</v>
      </c>
      <c r="C1131" s="28" t="s">
        <v>333</v>
      </c>
      <c r="D1131" s="11"/>
      <c r="E1131" s="11"/>
      <c r="F1131" s="52">
        <f>SUM(D1131:E1131)</f>
        <v>0</v>
      </c>
      <c r="G1131" s="53"/>
      <c r="H1131" s="11"/>
      <c r="I1131" s="68">
        <f>+SUM(H1131,G1131)+F1131</f>
        <v>0</v>
      </c>
      <c r="J1131" s="54"/>
      <c r="K1131" s="53"/>
      <c r="L1131" s="68">
        <f t="shared" si="333"/>
        <v>0</v>
      </c>
      <c r="M1131" s="54">
        <f t="shared" ref="M1131:M1141" si="351">+L1131+I1131</f>
        <v>0</v>
      </c>
    </row>
    <row r="1132" spans="1:13" s="2" customFormat="1" ht="27" x14ac:dyDescent="0.25">
      <c r="A1132" s="27" t="s">
        <v>2409</v>
      </c>
      <c r="B1132" s="27" t="s">
        <v>2592</v>
      </c>
      <c r="C1132" s="28" t="s">
        <v>369</v>
      </c>
      <c r="D1132" s="11"/>
      <c r="E1132" s="11"/>
      <c r="F1132" s="52">
        <f t="shared" ref="F1132:F1141" si="352">SUM(D1132:E1132)</f>
        <v>0</v>
      </c>
      <c r="G1132" s="53"/>
      <c r="H1132" s="11"/>
      <c r="I1132" s="68">
        <f t="shared" ref="I1132:I1141" si="353">+SUM(H1132,G1132)+F1132</f>
        <v>0</v>
      </c>
      <c r="J1132" s="54"/>
      <c r="K1132" s="53"/>
      <c r="L1132" s="68">
        <f t="shared" si="333"/>
        <v>0</v>
      </c>
      <c r="M1132" s="54">
        <f t="shared" si="351"/>
        <v>0</v>
      </c>
    </row>
    <row r="1133" spans="1:13" s="2" customFormat="1" ht="40.5" x14ac:dyDescent="0.25">
      <c r="A1133" s="27" t="s">
        <v>2409</v>
      </c>
      <c r="B1133" s="27" t="s">
        <v>2593</v>
      </c>
      <c r="C1133" s="28" t="s">
        <v>384</v>
      </c>
      <c r="D1133" s="11"/>
      <c r="E1133" s="11"/>
      <c r="F1133" s="52">
        <f t="shared" si="352"/>
        <v>0</v>
      </c>
      <c r="G1133" s="53"/>
      <c r="H1133" s="11"/>
      <c r="I1133" s="68">
        <f t="shared" si="353"/>
        <v>0</v>
      </c>
      <c r="J1133" s="54"/>
      <c r="K1133" s="53"/>
      <c r="L1133" s="68">
        <f t="shared" si="333"/>
        <v>0</v>
      </c>
      <c r="M1133" s="54">
        <f t="shared" si="351"/>
        <v>0</v>
      </c>
    </row>
    <row r="1134" spans="1:13" s="2" customFormat="1" ht="27" x14ac:dyDescent="0.25">
      <c r="A1134" s="27" t="s">
        <v>2409</v>
      </c>
      <c r="B1134" s="27" t="s">
        <v>2594</v>
      </c>
      <c r="C1134" s="28" t="s">
        <v>459</v>
      </c>
      <c r="D1134" s="11"/>
      <c r="E1134" s="11"/>
      <c r="F1134" s="52">
        <f t="shared" si="352"/>
        <v>0</v>
      </c>
      <c r="G1134" s="53"/>
      <c r="H1134" s="11"/>
      <c r="I1134" s="68">
        <f t="shared" si="353"/>
        <v>0</v>
      </c>
      <c r="J1134" s="54"/>
      <c r="K1134" s="53"/>
      <c r="L1134" s="68">
        <f t="shared" si="333"/>
        <v>0</v>
      </c>
      <c r="M1134" s="54">
        <f t="shared" si="351"/>
        <v>0</v>
      </c>
    </row>
    <row r="1135" spans="1:13" s="2" customFormat="1" ht="27" x14ac:dyDescent="0.25">
      <c r="A1135" s="27" t="s">
        <v>2409</v>
      </c>
      <c r="B1135" s="27" t="s">
        <v>2595</v>
      </c>
      <c r="C1135" s="28" t="s">
        <v>588</v>
      </c>
      <c r="D1135" s="11"/>
      <c r="E1135" s="11"/>
      <c r="F1135" s="52">
        <f t="shared" si="352"/>
        <v>0</v>
      </c>
      <c r="G1135" s="53"/>
      <c r="H1135" s="11"/>
      <c r="I1135" s="68">
        <f t="shared" si="353"/>
        <v>0</v>
      </c>
      <c r="J1135" s="54"/>
      <c r="K1135" s="53"/>
      <c r="L1135" s="68">
        <f t="shared" si="333"/>
        <v>0</v>
      </c>
      <c r="M1135" s="54">
        <f t="shared" si="351"/>
        <v>0</v>
      </c>
    </row>
    <row r="1136" spans="1:13" s="2" customFormat="1" ht="27" x14ac:dyDescent="0.25">
      <c r="A1136" s="27" t="s">
        <v>2409</v>
      </c>
      <c r="B1136" s="27" t="s">
        <v>2596</v>
      </c>
      <c r="C1136" s="28" t="s">
        <v>650</v>
      </c>
      <c r="D1136" s="11" t="s">
        <v>3991</v>
      </c>
      <c r="E1136" s="11"/>
      <c r="F1136" s="52">
        <f t="shared" si="352"/>
        <v>0</v>
      </c>
      <c r="G1136" s="53"/>
      <c r="H1136" s="11"/>
      <c r="I1136" s="68">
        <f t="shared" si="353"/>
        <v>0</v>
      </c>
      <c r="J1136" s="54"/>
      <c r="K1136" s="53"/>
      <c r="L1136" s="68">
        <f t="shared" si="333"/>
        <v>0</v>
      </c>
      <c r="M1136" s="54">
        <f t="shared" si="351"/>
        <v>0</v>
      </c>
    </row>
    <row r="1137" spans="1:13" s="2" customFormat="1" ht="54" x14ac:dyDescent="0.25">
      <c r="A1137" s="27" t="s">
        <v>2409</v>
      </c>
      <c r="B1137" s="27" t="s">
        <v>2597</v>
      </c>
      <c r="C1137" s="28" t="s">
        <v>674</v>
      </c>
      <c r="D1137" s="11"/>
      <c r="E1137" s="11"/>
      <c r="F1137" s="52">
        <f t="shared" si="352"/>
        <v>0</v>
      </c>
      <c r="G1137" s="53"/>
      <c r="H1137" s="11">
        <v>13290000</v>
      </c>
      <c r="I1137" s="68">
        <f t="shared" si="353"/>
        <v>13290000</v>
      </c>
      <c r="J1137" s="54"/>
      <c r="K1137" s="53"/>
      <c r="L1137" s="68">
        <f t="shared" si="333"/>
        <v>0</v>
      </c>
      <c r="M1137" s="54">
        <f t="shared" si="351"/>
        <v>13290000</v>
      </c>
    </row>
    <row r="1138" spans="1:13" s="2" customFormat="1" ht="27" x14ac:dyDescent="0.25">
      <c r="A1138" s="27" t="s">
        <v>2409</v>
      </c>
      <c r="B1138" s="27" t="s">
        <v>2598</v>
      </c>
      <c r="C1138" s="28" t="s">
        <v>722</v>
      </c>
      <c r="D1138" s="11"/>
      <c r="E1138" s="11"/>
      <c r="F1138" s="52">
        <f t="shared" si="352"/>
        <v>0</v>
      </c>
      <c r="G1138" s="53"/>
      <c r="H1138" s="11"/>
      <c r="I1138" s="68">
        <f t="shared" si="353"/>
        <v>0</v>
      </c>
      <c r="J1138" s="54"/>
      <c r="K1138" s="53"/>
      <c r="L1138" s="68">
        <f t="shared" si="333"/>
        <v>0</v>
      </c>
      <c r="M1138" s="54">
        <f t="shared" si="351"/>
        <v>0</v>
      </c>
    </row>
    <row r="1139" spans="1:13" s="2" customFormat="1" ht="27" x14ac:dyDescent="0.25">
      <c r="A1139" s="27" t="s">
        <v>2409</v>
      </c>
      <c r="B1139" s="27" t="s">
        <v>2599</v>
      </c>
      <c r="C1139" s="28" t="s">
        <v>755</v>
      </c>
      <c r="D1139" s="11">
        <v>95675098</v>
      </c>
      <c r="E1139" s="11"/>
      <c r="F1139" s="52">
        <f t="shared" si="352"/>
        <v>95675098</v>
      </c>
      <c r="G1139" s="53"/>
      <c r="H1139" s="11">
        <v>145480000</v>
      </c>
      <c r="I1139" s="68">
        <f t="shared" si="353"/>
        <v>241155098</v>
      </c>
      <c r="J1139" s="54"/>
      <c r="K1139" s="53"/>
      <c r="L1139" s="68">
        <f t="shared" si="333"/>
        <v>0</v>
      </c>
      <c r="M1139" s="54">
        <f t="shared" si="351"/>
        <v>241155098</v>
      </c>
    </row>
    <row r="1140" spans="1:13" s="2" customFormat="1" ht="27" x14ac:dyDescent="0.25">
      <c r="A1140" s="27" t="s">
        <v>2409</v>
      </c>
      <c r="B1140" s="27" t="s">
        <v>2600</v>
      </c>
      <c r="C1140" s="28" t="s">
        <v>863</v>
      </c>
      <c r="D1140" s="11"/>
      <c r="E1140" s="11"/>
      <c r="F1140" s="52">
        <f t="shared" si="352"/>
        <v>0</v>
      </c>
      <c r="G1140" s="53"/>
      <c r="H1140" s="11"/>
      <c r="I1140" s="68">
        <f t="shared" si="353"/>
        <v>0</v>
      </c>
      <c r="J1140" s="54"/>
      <c r="K1140" s="53"/>
      <c r="L1140" s="68">
        <f t="shared" si="333"/>
        <v>0</v>
      </c>
      <c r="M1140" s="54">
        <f t="shared" si="351"/>
        <v>0</v>
      </c>
    </row>
    <row r="1141" spans="1:13" s="2" customFormat="1" ht="13.5" x14ac:dyDescent="0.25">
      <c r="A1141" s="27" t="s">
        <v>2409</v>
      </c>
      <c r="B1141" s="27" t="s">
        <v>2601</v>
      </c>
      <c r="C1141" s="28" t="s">
        <v>914</v>
      </c>
      <c r="D1141" s="11"/>
      <c r="E1141" s="11"/>
      <c r="F1141" s="52">
        <f t="shared" si="352"/>
        <v>0</v>
      </c>
      <c r="G1141" s="53"/>
      <c r="H1141" s="11"/>
      <c r="I1141" s="68">
        <f t="shared" si="353"/>
        <v>0</v>
      </c>
      <c r="J1141" s="54"/>
      <c r="K1141" s="53"/>
      <c r="L1141" s="68">
        <f t="shared" si="333"/>
        <v>0</v>
      </c>
      <c r="M1141" s="54">
        <f t="shared" si="351"/>
        <v>0</v>
      </c>
    </row>
    <row r="1142" spans="1:13" ht="24.75" customHeight="1" x14ac:dyDescent="0.25">
      <c r="A1142" s="16" t="s">
        <v>2409</v>
      </c>
      <c r="B1142" s="16" t="s">
        <v>2410</v>
      </c>
      <c r="C1142" s="26" t="s">
        <v>1588</v>
      </c>
      <c r="D1142" s="7">
        <f>+D1143</f>
        <v>0</v>
      </c>
      <c r="E1142" s="7">
        <f>+E1143</f>
        <v>0</v>
      </c>
      <c r="F1142" s="8">
        <f t="shared" ref="F1142:I1143" si="354">+F1143</f>
        <v>0</v>
      </c>
      <c r="G1142" s="10">
        <f>+G1143</f>
        <v>0</v>
      </c>
      <c r="H1142" s="7">
        <f>+H1143</f>
        <v>131160000</v>
      </c>
      <c r="I1142" s="65">
        <f t="shared" si="354"/>
        <v>131160000</v>
      </c>
      <c r="J1142" s="43">
        <f>+J1143</f>
        <v>0</v>
      </c>
      <c r="K1142" s="10">
        <f>+K1143</f>
        <v>0</v>
      </c>
      <c r="L1142" s="65">
        <f t="shared" si="333"/>
        <v>0</v>
      </c>
      <c r="M1142" s="42">
        <f t="shared" ref="M1142:M1143" si="355">L1142+I1142</f>
        <v>131160000</v>
      </c>
    </row>
    <row r="1143" spans="1:13" s="2" customFormat="1" ht="13.5" x14ac:dyDescent="0.25">
      <c r="A1143" s="16" t="s">
        <v>2409</v>
      </c>
      <c r="B1143" s="16" t="s">
        <v>2576</v>
      </c>
      <c r="C1143" s="17" t="s">
        <v>170</v>
      </c>
      <c r="D1143" s="7">
        <f>+D1144</f>
        <v>0</v>
      </c>
      <c r="E1143" s="7">
        <f>+E1144</f>
        <v>0</v>
      </c>
      <c r="F1143" s="8">
        <f t="shared" si="354"/>
        <v>0</v>
      </c>
      <c r="G1143" s="10">
        <f>+G1144</f>
        <v>0</v>
      </c>
      <c r="H1143" s="7">
        <f>+H1144</f>
        <v>131160000</v>
      </c>
      <c r="I1143" s="65">
        <f t="shared" si="354"/>
        <v>131160000</v>
      </c>
      <c r="J1143" s="43">
        <f>+J1144</f>
        <v>0</v>
      </c>
      <c r="K1143" s="10">
        <f>+K1144</f>
        <v>0</v>
      </c>
      <c r="L1143" s="65">
        <f t="shared" si="333"/>
        <v>0</v>
      </c>
      <c r="M1143" s="42">
        <f t="shared" si="355"/>
        <v>131160000</v>
      </c>
    </row>
    <row r="1144" spans="1:13" s="2" customFormat="1" ht="13.5" x14ac:dyDescent="0.25">
      <c r="A1144" s="16" t="s">
        <v>2409</v>
      </c>
      <c r="B1144" s="16" t="s">
        <v>2577</v>
      </c>
      <c r="C1144" s="17" t="s">
        <v>330</v>
      </c>
      <c r="D1144" s="7">
        <f>SUM(D1145:D1155)</f>
        <v>0</v>
      </c>
      <c r="E1144" s="7">
        <f>SUM(E1145:E1155)</f>
        <v>0</v>
      </c>
      <c r="F1144" s="8">
        <f>+D1144+E1144</f>
        <v>0</v>
      </c>
      <c r="G1144" s="10">
        <f>SUM(G1145:G1155)</f>
        <v>0</v>
      </c>
      <c r="H1144" s="7">
        <f>SUM(H1145:H1155)</f>
        <v>131160000</v>
      </c>
      <c r="I1144" s="65">
        <f>+SUM(F1144:H1144)</f>
        <v>131160000</v>
      </c>
      <c r="J1144" s="43">
        <f>SUM(J1145:J1155)</f>
        <v>0</v>
      </c>
      <c r="K1144" s="10">
        <f>SUM(K1145:K1155)</f>
        <v>0</v>
      </c>
      <c r="L1144" s="65">
        <f t="shared" ref="L1144:L1207" si="356">SUM(J1144:K1144)</f>
        <v>0</v>
      </c>
      <c r="M1144" s="42">
        <f>SUM(M1145:M1155)</f>
        <v>131160000</v>
      </c>
    </row>
    <row r="1145" spans="1:13" s="2" customFormat="1" ht="27" x14ac:dyDescent="0.25">
      <c r="A1145" s="27" t="s">
        <v>2409</v>
      </c>
      <c r="B1145" s="27" t="s">
        <v>2578</v>
      </c>
      <c r="C1145" s="28" t="s">
        <v>333</v>
      </c>
      <c r="D1145" s="11"/>
      <c r="E1145" s="11"/>
      <c r="F1145" s="52">
        <f>SUM(D1145:E1145)</f>
        <v>0</v>
      </c>
      <c r="G1145" s="53"/>
      <c r="H1145" s="11"/>
      <c r="I1145" s="68">
        <f>+SUM(H1145,G1145)+F1145</f>
        <v>0</v>
      </c>
      <c r="J1145" s="54"/>
      <c r="K1145" s="53"/>
      <c r="L1145" s="68">
        <f t="shared" si="356"/>
        <v>0</v>
      </c>
      <c r="M1145" s="54">
        <f t="shared" ref="M1145:M1155" si="357">+L1145+I1145</f>
        <v>0</v>
      </c>
    </row>
    <row r="1146" spans="1:13" s="2" customFormat="1" ht="27" x14ac:dyDescent="0.25">
      <c r="A1146" s="27" t="s">
        <v>2409</v>
      </c>
      <c r="B1146" s="27" t="s">
        <v>2579</v>
      </c>
      <c r="C1146" s="28" t="s">
        <v>369</v>
      </c>
      <c r="D1146" s="11"/>
      <c r="E1146" s="11"/>
      <c r="F1146" s="52">
        <f t="shared" ref="F1146:F1155" si="358">SUM(D1146:E1146)</f>
        <v>0</v>
      </c>
      <c r="G1146" s="53"/>
      <c r="H1146" s="11"/>
      <c r="I1146" s="68">
        <f t="shared" ref="I1146:I1155" si="359">+SUM(H1146,G1146)+F1146</f>
        <v>0</v>
      </c>
      <c r="J1146" s="54"/>
      <c r="K1146" s="53"/>
      <c r="L1146" s="68">
        <f t="shared" si="356"/>
        <v>0</v>
      </c>
      <c r="M1146" s="54">
        <f t="shared" si="357"/>
        <v>0</v>
      </c>
    </row>
    <row r="1147" spans="1:13" s="2" customFormat="1" ht="40.5" x14ac:dyDescent="0.25">
      <c r="A1147" s="27" t="s">
        <v>2409</v>
      </c>
      <c r="B1147" s="27" t="s">
        <v>2580</v>
      </c>
      <c r="C1147" s="28" t="s">
        <v>384</v>
      </c>
      <c r="D1147" s="11"/>
      <c r="E1147" s="11"/>
      <c r="F1147" s="52">
        <f t="shared" si="358"/>
        <v>0</v>
      </c>
      <c r="G1147" s="53"/>
      <c r="H1147" s="11"/>
      <c r="I1147" s="68">
        <f t="shared" si="359"/>
        <v>0</v>
      </c>
      <c r="J1147" s="54"/>
      <c r="K1147" s="53"/>
      <c r="L1147" s="68">
        <f t="shared" si="356"/>
        <v>0</v>
      </c>
      <c r="M1147" s="54">
        <f t="shared" si="357"/>
        <v>0</v>
      </c>
    </row>
    <row r="1148" spans="1:13" s="2" customFormat="1" ht="27" x14ac:dyDescent="0.25">
      <c r="A1148" s="27" t="s">
        <v>2409</v>
      </c>
      <c r="B1148" s="27" t="s">
        <v>2581</v>
      </c>
      <c r="C1148" s="28" t="s">
        <v>459</v>
      </c>
      <c r="D1148" s="11"/>
      <c r="E1148" s="11"/>
      <c r="F1148" s="52">
        <f t="shared" si="358"/>
        <v>0</v>
      </c>
      <c r="G1148" s="53"/>
      <c r="H1148" s="11">
        <v>6000000</v>
      </c>
      <c r="I1148" s="68">
        <f t="shared" si="359"/>
        <v>6000000</v>
      </c>
      <c r="J1148" s="54"/>
      <c r="K1148" s="53"/>
      <c r="L1148" s="68">
        <f t="shared" si="356"/>
        <v>0</v>
      </c>
      <c r="M1148" s="54">
        <f t="shared" si="357"/>
        <v>6000000</v>
      </c>
    </row>
    <row r="1149" spans="1:13" s="2" customFormat="1" ht="27" x14ac:dyDescent="0.25">
      <c r="A1149" s="27" t="s">
        <v>2409</v>
      </c>
      <c r="B1149" s="27" t="s">
        <v>2582</v>
      </c>
      <c r="C1149" s="28" t="s">
        <v>588</v>
      </c>
      <c r="D1149" s="11"/>
      <c r="E1149" s="11"/>
      <c r="F1149" s="52">
        <f t="shared" si="358"/>
        <v>0</v>
      </c>
      <c r="G1149" s="53"/>
      <c r="H1149" s="11"/>
      <c r="I1149" s="68">
        <f t="shared" si="359"/>
        <v>0</v>
      </c>
      <c r="J1149" s="54"/>
      <c r="K1149" s="53"/>
      <c r="L1149" s="68">
        <f t="shared" si="356"/>
        <v>0</v>
      </c>
      <c r="M1149" s="54">
        <f t="shared" si="357"/>
        <v>0</v>
      </c>
    </row>
    <row r="1150" spans="1:13" s="2" customFormat="1" ht="27" x14ac:dyDescent="0.25">
      <c r="A1150" s="27" t="s">
        <v>2409</v>
      </c>
      <c r="B1150" s="27" t="s">
        <v>2583</v>
      </c>
      <c r="C1150" s="28" t="s">
        <v>650</v>
      </c>
      <c r="D1150" s="11"/>
      <c r="E1150" s="11"/>
      <c r="F1150" s="52">
        <f t="shared" si="358"/>
        <v>0</v>
      </c>
      <c r="G1150" s="53"/>
      <c r="H1150" s="11"/>
      <c r="I1150" s="68">
        <f t="shared" si="359"/>
        <v>0</v>
      </c>
      <c r="J1150" s="54"/>
      <c r="K1150" s="53"/>
      <c r="L1150" s="68">
        <f t="shared" si="356"/>
        <v>0</v>
      </c>
      <c r="M1150" s="54">
        <f t="shared" si="357"/>
        <v>0</v>
      </c>
    </row>
    <row r="1151" spans="1:13" s="2" customFormat="1" ht="54" x14ac:dyDescent="0.25">
      <c r="A1151" s="27" t="s">
        <v>2409</v>
      </c>
      <c r="B1151" s="27" t="s">
        <v>2584</v>
      </c>
      <c r="C1151" s="28" t="s">
        <v>674</v>
      </c>
      <c r="D1151" s="11"/>
      <c r="E1151" s="11"/>
      <c r="F1151" s="52">
        <f t="shared" si="358"/>
        <v>0</v>
      </c>
      <c r="G1151" s="53"/>
      <c r="H1151" s="11">
        <v>55210000</v>
      </c>
      <c r="I1151" s="68">
        <f t="shared" si="359"/>
        <v>55210000</v>
      </c>
      <c r="J1151" s="54"/>
      <c r="K1151" s="53"/>
      <c r="L1151" s="68">
        <f t="shared" si="356"/>
        <v>0</v>
      </c>
      <c r="M1151" s="54">
        <f t="shared" si="357"/>
        <v>55210000</v>
      </c>
    </row>
    <row r="1152" spans="1:13" s="2" customFormat="1" ht="27" x14ac:dyDescent="0.25">
      <c r="A1152" s="27" t="s">
        <v>2409</v>
      </c>
      <c r="B1152" s="27" t="s">
        <v>2585</v>
      </c>
      <c r="C1152" s="28" t="s">
        <v>722</v>
      </c>
      <c r="D1152" s="11"/>
      <c r="E1152" s="11"/>
      <c r="F1152" s="52">
        <f t="shared" si="358"/>
        <v>0</v>
      </c>
      <c r="G1152" s="53"/>
      <c r="H1152" s="11"/>
      <c r="I1152" s="68">
        <f t="shared" si="359"/>
        <v>0</v>
      </c>
      <c r="J1152" s="54"/>
      <c r="K1152" s="53"/>
      <c r="L1152" s="68">
        <f t="shared" si="356"/>
        <v>0</v>
      </c>
      <c r="M1152" s="54">
        <f t="shared" si="357"/>
        <v>0</v>
      </c>
    </row>
    <row r="1153" spans="1:13" s="2" customFormat="1" ht="27" x14ac:dyDescent="0.25">
      <c r="A1153" s="27" t="s">
        <v>2409</v>
      </c>
      <c r="B1153" s="27" t="s">
        <v>2586</v>
      </c>
      <c r="C1153" s="28" t="s">
        <v>755</v>
      </c>
      <c r="D1153" s="11"/>
      <c r="E1153" s="11"/>
      <c r="F1153" s="52">
        <f t="shared" si="358"/>
        <v>0</v>
      </c>
      <c r="G1153" s="53"/>
      <c r="H1153" s="11">
        <v>69950000</v>
      </c>
      <c r="I1153" s="68">
        <f t="shared" si="359"/>
        <v>69950000</v>
      </c>
      <c r="J1153" s="54"/>
      <c r="K1153" s="53"/>
      <c r="L1153" s="68">
        <f t="shared" si="356"/>
        <v>0</v>
      </c>
      <c r="M1153" s="54">
        <f t="shared" si="357"/>
        <v>69950000</v>
      </c>
    </row>
    <row r="1154" spans="1:13" s="2" customFormat="1" ht="27" x14ac:dyDescent="0.25">
      <c r="A1154" s="27" t="s">
        <v>2409</v>
      </c>
      <c r="B1154" s="27" t="s">
        <v>2587</v>
      </c>
      <c r="C1154" s="28" t="s">
        <v>863</v>
      </c>
      <c r="D1154" s="11"/>
      <c r="E1154" s="11"/>
      <c r="F1154" s="52">
        <f t="shared" si="358"/>
        <v>0</v>
      </c>
      <c r="G1154" s="53"/>
      <c r="H1154" s="11"/>
      <c r="I1154" s="68">
        <f t="shared" si="359"/>
        <v>0</v>
      </c>
      <c r="J1154" s="54"/>
      <c r="K1154" s="53"/>
      <c r="L1154" s="68">
        <f t="shared" si="356"/>
        <v>0</v>
      </c>
      <c r="M1154" s="54">
        <f t="shared" si="357"/>
        <v>0</v>
      </c>
    </row>
    <row r="1155" spans="1:13" s="2" customFormat="1" ht="13.5" x14ac:dyDescent="0.25">
      <c r="A1155" s="27" t="s">
        <v>2409</v>
      </c>
      <c r="B1155" s="27" t="s">
        <v>2588</v>
      </c>
      <c r="C1155" s="28" t="s">
        <v>914</v>
      </c>
      <c r="D1155" s="11"/>
      <c r="E1155" s="11"/>
      <c r="F1155" s="52">
        <f t="shared" si="358"/>
        <v>0</v>
      </c>
      <c r="G1155" s="53"/>
      <c r="H1155" s="11"/>
      <c r="I1155" s="68">
        <f t="shared" si="359"/>
        <v>0</v>
      </c>
      <c r="J1155" s="54"/>
      <c r="K1155" s="53"/>
      <c r="L1155" s="68">
        <f t="shared" si="356"/>
        <v>0</v>
      </c>
      <c r="M1155" s="54">
        <f t="shared" si="357"/>
        <v>0</v>
      </c>
    </row>
    <row r="1156" spans="1:13" ht="40.5" x14ac:dyDescent="0.25">
      <c r="A1156" s="16" t="s">
        <v>1489</v>
      </c>
      <c r="B1156" s="16" t="s">
        <v>1490</v>
      </c>
      <c r="C1156" s="26" t="s">
        <v>1491</v>
      </c>
      <c r="D1156" s="7">
        <f>+D1157+D1186++D1229+D1258+D1301</f>
        <v>0</v>
      </c>
      <c r="E1156" s="7">
        <f>+E1157+E1186++E1229+E1258+E1301</f>
        <v>207176271</v>
      </c>
      <c r="F1156" s="8">
        <f>+D1156+E1156</f>
        <v>207176271</v>
      </c>
      <c r="G1156" s="10">
        <f>+G1157+G1186++G1229+G1258+G1301</f>
        <v>0</v>
      </c>
      <c r="H1156" s="7">
        <f>+H1157+H1186++H1229+H1258+H1301</f>
        <v>1128300000</v>
      </c>
      <c r="I1156" s="65">
        <f>+SUM(F1156:H1156)</f>
        <v>1335476271</v>
      </c>
      <c r="J1156" s="43">
        <f>+J1157+J1186++J1229+J1258+J1301</f>
        <v>0</v>
      </c>
      <c r="K1156" s="10">
        <f>+K1157+K1186++K1229+K1258+K1301</f>
        <v>0</v>
      </c>
      <c r="L1156" s="65">
        <f t="shared" si="356"/>
        <v>0</v>
      </c>
      <c r="M1156" s="43">
        <f>+I1156+L1156</f>
        <v>1335476271</v>
      </c>
    </row>
    <row r="1157" spans="1:13" ht="13.5" x14ac:dyDescent="0.25">
      <c r="A1157" s="16" t="s">
        <v>1492</v>
      </c>
      <c r="B1157" s="16" t="s">
        <v>1493</v>
      </c>
      <c r="C1157" s="26" t="s">
        <v>1494</v>
      </c>
      <c r="D1157" s="7">
        <f>+D1158+D1172</f>
        <v>0</v>
      </c>
      <c r="E1157" s="7">
        <f>+E1158+E1172</f>
        <v>0</v>
      </c>
      <c r="F1157" s="8">
        <f>+D1157+E1157</f>
        <v>0</v>
      </c>
      <c r="G1157" s="10">
        <f>+G1158+G1172</f>
        <v>0</v>
      </c>
      <c r="H1157" s="7">
        <f>+H1158+H1172</f>
        <v>67990000</v>
      </c>
      <c r="I1157" s="65">
        <f>+SUM(F1157:H1157)</f>
        <v>67990000</v>
      </c>
      <c r="J1157" s="43">
        <f>+J1158+J1172</f>
        <v>0</v>
      </c>
      <c r="K1157" s="10">
        <f>+K1158+K1172</f>
        <v>0</v>
      </c>
      <c r="L1157" s="65">
        <f t="shared" si="356"/>
        <v>0</v>
      </c>
      <c r="M1157" s="43">
        <f>+I1157+L1157</f>
        <v>67990000</v>
      </c>
    </row>
    <row r="1158" spans="1:13" ht="27" x14ac:dyDescent="0.25">
      <c r="A1158" s="16" t="s">
        <v>7305</v>
      </c>
      <c r="B1158" s="16" t="s">
        <v>2606</v>
      </c>
      <c r="C1158" s="26" t="s">
        <v>1596</v>
      </c>
      <c r="D1158" s="7">
        <f>+D1159</f>
        <v>0</v>
      </c>
      <c r="E1158" s="7">
        <f>+E1159</f>
        <v>0</v>
      </c>
      <c r="F1158" s="8">
        <f t="shared" ref="F1158:I1159" si="360">+F1159</f>
        <v>0</v>
      </c>
      <c r="G1158" s="10">
        <f>+G1159</f>
        <v>0</v>
      </c>
      <c r="H1158" s="7">
        <f>+H1159</f>
        <v>47850000</v>
      </c>
      <c r="I1158" s="65">
        <f t="shared" si="360"/>
        <v>47850000</v>
      </c>
      <c r="J1158" s="43">
        <f>+J1159</f>
        <v>0</v>
      </c>
      <c r="K1158" s="10">
        <f>+K1159</f>
        <v>0</v>
      </c>
      <c r="L1158" s="65">
        <f t="shared" si="356"/>
        <v>0</v>
      </c>
      <c r="M1158" s="42">
        <f t="shared" ref="M1158:M1159" si="361">L1158+I1158</f>
        <v>47850000</v>
      </c>
    </row>
    <row r="1159" spans="1:13" s="2" customFormat="1" ht="13.5" x14ac:dyDescent="0.25">
      <c r="A1159" s="16" t="s">
        <v>7305</v>
      </c>
      <c r="B1159" s="16" t="s">
        <v>2646</v>
      </c>
      <c r="C1159" s="17" t="s">
        <v>170</v>
      </c>
      <c r="D1159" s="7">
        <f>+D1160</f>
        <v>0</v>
      </c>
      <c r="E1159" s="7">
        <f>+E1160</f>
        <v>0</v>
      </c>
      <c r="F1159" s="8">
        <f t="shared" si="360"/>
        <v>0</v>
      </c>
      <c r="G1159" s="10">
        <f>+G1160</f>
        <v>0</v>
      </c>
      <c r="H1159" s="7">
        <f>+H1160</f>
        <v>47850000</v>
      </c>
      <c r="I1159" s="65">
        <f t="shared" si="360"/>
        <v>47850000</v>
      </c>
      <c r="J1159" s="43">
        <f>+J1160</f>
        <v>0</v>
      </c>
      <c r="K1159" s="10">
        <f>+K1160</f>
        <v>0</v>
      </c>
      <c r="L1159" s="65">
        <f t="shared" si="356"/>
        <v>0</v>
      </c>
      <c r="M1159" s="42">
        <f t="shared" si="361"/>
        <v>47850000</v>
      </c>
    </row>
    <row r="1160" spans="1:13" s="2" customFormat="1" ht="13.5" x14ac:dyDescent="0.25">
      <c r="A1160" s="16" t="s">
        <v>7305</v>
      </c>
      <c r="B1160" s="16" t="s">
        <v>2647</v>
      </c>
      <c r="C1160" s="17" t="s">
        <v>330</v>
      </c>
      <c r="D1160" s="7">
        <f>SUM(D1161:D1171)</f>
        <v>0</v>
      </c>
      <c r="E1160" s="7">
        <f>SUM(E1161:E1171)</f>
        <v>0</v>
      </c>
      <c r="F1160" s="8">
        <f>+D1160+E1160</f>
        <v>0</v>
      </c>
      <c r="G1160" s="10">
        <f>SUM(G1161:G1171)</f>
        <v>0</v>
      </c>
      <c r="H1160" s="7">
        <f>SUM(H1161:H1171)</f>
        <v>47850000</v>
      </c>
      <c r="I1160" s="65">
        <f>+SUM(F1160:H1160)</f>
        <v>47850000</v>
      </c>
      <c r="J1160" s="43">
        <f>SUM(J1161:J1171)</f>
        <v>0</v>
      </c>
      <c r="K1160" s="10">
        <f>SUM(K1161:K1171)</f>
        <v>0</v>
      </c>
      <c r="L1160" s="65">
        <f t="shared" si="356"/>
        <v>0</v>
      </c>
      <c r="M1160" s="42">
        <f>SUM(M1161:M1171)</f>
        <v>47850000</v>
      </c>
    </row>
    <row r="1161" spans="1:13" s="2" customFormat="1" ht="27" x14ac:dyDescent="0.25">
      <c r="A1161" s="27" t="s">
        <v>7305</v>
      </c>
      <c r="B1161" s="27" t="s">
        <v>2648</v>
      </c>
      <c r="C1161" s="28" t="s">
        <v>333</v>
      </c>
      <c r="D1161" s="11"/>
      <c r="E1161" s="11"/>
      <c r="F1161" s="52">
        <f>SUM(D1161:E1161)</f>
        <v>0</v>
      </c>
      <c r="G1161" s="53"/>
      <c r="H1161" s="11"/>
      <c r="I1161" s="68">
        <f>+SUM(H1161,G1161)+F1161</f>
        <v>0</v>
      </c>
      <c r="J1161" s="54"/>
      <c r="K1161" s="53"/>
      <c r="L1161" s="68">
        <f t="shared" si="356"/>
        <v>0</v>
      </c>
      <c r="M1161" s="54">
        <f t="shared" ref="M1161:M1171" si="362">+L1161+I1161</f>
        <v>0</v>
      </c>
    </row>
    <row r="1162" spans="1:13" s="2" customFormat="1" ht="27" x14ac:dyDescent="0.25">
      <c r="A1162" s="27" t="s">
        <v>7305</v>
      </c>
      <c r="B1162" s="27" t="s">
        <v>2649</v>
      </c>
      <c r="C1162" s="28" t="s">
        <v>369</v>
      </c>
      <c r="D1162" s="11"/>
      <c r="E1162" s="11"/>
      <c r="F1162" s="52">
        <f t="shared" ref="F1162:F1171" si="363">SUM(D1162:E1162)</f>
        <v>0</v>
      </c>
      <c r="G1162" s="53"/>
      <c r="H1162" s="11"/>
      <c r="I1162" s="68">
        <f t="shared" ref="I1162:I1171" si="364">+SUM(H1162,G1162)+F1162</f>
        <v>0</v>
      </c>
      <c r="J1162" s="54"/>
      <c r="K1162" s="53"/>
      <c r="L1162" s="68">
        <f t="shared" si="356"/>
        <v>0</v>
      </c>
      <c r="M1162" s="54">
        <f t="shared" si="362"/>
        <v>0</v>
      </c>
    </row>
    <row r="1163" spans="1:13" s="2" customFormat="1" ht="40.5" x14ac:dyDescent="0.25">
      <c r="A1163" s="27" t="s">
        <v>7305</v>
      </c>
      <c r="B1163" s="27" t="s">
        <v>2650</v>
      </c>
      <c r="C1163" s="28" t="s">
        <v>384</v>
      </c>
      <c r="D1163" s="11"/>
      <c r="E1163" s="11"/>
      <c r="F1163" s="52">
        <f t="shared" si="363"/>
        <v>0</v>
      </c>
      <c r="G1163" s="53"/>
      <c r="H1163" s="11"/>
      <c r="I1163" s="68">
        <f t="shared" si="364"/>
        <v>0</v>
      </c>
      <c r="J1163" s="54"/>
      <c r="K1163" s="53"/>
      <c r="L1163" s="68">
        <f t="shared" si="356"/>
        <v>0</v>
      </c>
      <c r="M1163" s="54">
        <f t="shared" si="362"/>
        <v>0</v>
      </c>
    </row>
    <row r="1164" spans="1:13" s="2" customFormat="1" ht="27" x14ac:dyDescent="0.25">
      <c r="A1164" s="27" t="s">
        <v>7305</v>
      </c>
      <c r="B1164" s="27" t="s">
        <v>2651</v>
      </c>
      <c r="C1164" s="28" t="s">
        <v>459</v>
      </c>
      <c r="D1164" s="11"/>
      <c r="E1164" s="11"/>
      <c r="F1164" s="52">
        <f t="shared" si="363"/>
        <v>0</v>
      </c>
      <c r="G1164" s="53"/>
      <c r="H1164" s="11"/>
      <c r="I1164" s="68">
        <f t="shared" si="364"/>
        <v>0</v>
      </c>
      <c r="J1164" s="54"/>
      <c r="K1164" s="53"/>
      <c r="L1164" s="68">
        <f t="shared" si="356"/>
        <v>0</v>
      </c>
      <c r="M1164" s="54">
        <f t="shared" si="362"/>
        <v>0</v>
      </c>
    </row>
    <row r="1165" spans="1:13" s="2" customFormat="1" ht="27" x14ac:dyDescent="0.25">
      <c r="A1165" s="27" t="s">
        <v>7305</v>
      </c>
      <c r="B1165" s="27" t="s">
        <v>2652</v>
      </c>
      <c r="C1165" s="28" t="s">
        <v>588</v>
      </c>
      <c r="D1165" s="11"/>
      <c r="E1165" s="11"/>
      <c r="F1165" s="52">
        <f t="shared" si="363"/>
        <v>0</v>
      </c>
      <c r="G1165" s="53"/>
      <c r="H1165" s="11"/>
      <c r="I1165" s="68">
        <f t="shared" si="364"/>
        <v>0</v>
      </c>
      <c r="J1165" s="54"/>
      <c r="K1165" s="53"/>
      <c r="L1165" s="68">
        <f t="shared" si="356"/>
        <v>0</v>
      </c>
      <c r="M1165" s="54">
        <f t="shared" si="362"/>
        <v>0</v>
      </c>
    </row>
    <row r="1166" spans="1:13" s="2" customFormat="1" ht="27" x14ac:dyDescent="0.25">
      <c r="A1166" s="27" t="s">
        <v>7305</v>
      </c>
      <c r="B1166" s="27" t="s">
        <v>2653</v>
      </c>
      <c r="C1166" s="28" t="s">
        <v>650</v>
      </c>
      <c r="D1166" s="11"/>
      <c r="E1166" s="11"/>
      <c r="F1166" s="52">
        <f t="shared" si="363"/>
        <v>0</v>
      </c>
      <c r="G1166" s="53"/>
      <c r="H1166" s="11"/>
      <c r="I1166" s="68">
        <f t="shared" si="364"/>
        <v>0</v>
      </c>
      <c r="J1166" s="54"/>
      <c r="K1166" s="53"/>
      <c r="L1166" s="68">
        <f t="shared" si="356"/>
        <v>0</v>
      </c>
      <c r="M1166" s="54">
        <f t="shared" si="362"/>
        <v>0</v>
      </c>
    </row>
    <row r="1167" spans="1:13" s="2" customFormat="1" ht="54" x14ac:dyDescent="0.25">
      <c r="A1167" s="27" t="s">
        <v>7305</v>
      </c>
      <c r="B1167" s="27" t="s">
        <v>2654</v>
      </c>
      <c r="C1167" s="28" t="s">
        <v>674</v>
      </c>
      <c r="D1167" s="11"/>
      <c r="E1167" s="11"/>
      <c r="F1167" s="52">
        <f t="shared" si="363"/>
        <v>0</v>
      </c>
      <c r="G1167" s="53"/>
      <c r="H1167" s="11"/>
      <c r="I1167" s="68">
        <f t="shared" si="364"/>
        <v>0</v>
      </c>
      <c r="J1167" s="54"/>
      <c r="K1167" s="53"/>
      <c r="L1167" s="68">
        <f t="shared" si="356"/>
        <v>0</v>
      </c>
      <c r="M1167" s="54">
        <f t="shared" si="362"/>
        <v>0</v>
      </c>
    </row>
    <row r="1168" spans="1:13" s="2" customFormat="1" ht="27" x14ac:dyDescent="0.25">
      <c r="A1168" s="27" t="s">
        <v>7305</v>
      </c>
      <c r="B1168" s="27" t="s">
        <v>2655</v>
      </c>
      <c r="C1168" s="28" t="s">
        <v>722</v>
      </c>
      <c r="D1168" s="11"/>
      <c r="E1168" s="11"/>
      <c r="F1168" s="52">
        <f t="shared" si="363"/>
        <v>0</v>
      </c>
      <c r="G1168" s="53"/>
      <c r="H1168" s="11"/>
      <c r="I1168" s="68">
        <f t="shared" si="364"/>
        <v>0</v>
      </c>
      <c r="J1168" s="54"/>
      <c r="K1168" s="53"/>
      <c r="L1168" s="68">
        <f t="shared" si="356"/>
        <v>0</v>
      </c>
      <c r="M1168" s="54">
        <f t="shared" si="362"/>
        <v>0</v>
      </c>
    </row>
    <row r="1169" spans="1:13" s="2" customFormat="1" ht="27" x14ac:dyDescent="0.25">
      <c r="A1169" s="27" t="s">
        <v>7305</v>
      </c>
      <c r="B1169" s="27" t="s">
        <v>2656</v>
      </c>
      <c r="C1169" s="28" t="s">
        <v>755</v>
      </c>
      <c r="D1169" s="11"/>
      <c r="E1169" s="11"/>
      <c r="F1169" s="52">
        <f t="shared" si="363"/>
        <v>0</v>
      </c>
      <c r="G1169" s="53"/>
      <c r="H1169" s="11">
        <v>47850000</v>
      </c>
      <c r="I1169" s="68">
        <f t="shared" si="364"/>
        <v>47850000</v>
      </c>
      <c r="J1169" s="54"/>
      <c r="K1169" s="53"/>
      <c r="L1169" s="68">
        <f t="shared" si="356"/>
        <v>0</v>
      </c>
      <c r="M1169" s="54">
        <f t="shared" si="362"/>
        <v>47850000</v>
      </c>
    </row>
    <row r="1170" spans="1:13" s="2" customFormat="1" ht="27" x14ac:dyDescent="0.25">
      <c r="A1170" s="27" t="s">
        <v>7305</v>
      </c>
      <c r="B1170" s="27" t="s">
        <v>2657</v>
      </c>
      <c r="C1170" s="28" t="s">
        <v>863</v>
      </c>
      <c r="D1170" s="11"/>
      <c r="E1170" s="11"/>
      <c r="F1170" s="52">
        <f t="shared" si="363"/>
        <v>0</v>
      </c>
      <c r="G1170" s="53"/>
      <c r="H1170" s="11"/>
      <c r="I1170" s="68">
        <f t="shared" si="364"/>
        <v>0</v>
      </c>
      <c r="J1170" s="54"/>
      <c r="K1170" s="53"/>
      <c r="L1170" s="68">
        <f t="shared" si="356"/>
        <v>0</v>
      </c>
      <c r="M1170" s="54">
        <f t="shared" si="362"/>
        <v>0</v>
      </c>
    </row>
    <row r="1171" spans="1:13" s="2" customFormat="1" ht="27" x14ac:dyDescent="0.25">
      <c r="A1171" s="27" t="s">
        <v>7305</v>
      </c>
      <c r="B1171" s="27" t="s">
        <v>2658</v>
      </c>
      <c r="C1171" s="28" t="s">
        <v>914</v>
      </c>
      <c r="D1171" s="11"/>
      <c r="E1171" s="11"/>
      <c r="F1171" s="52">
        <f t="shared" si="363"/>
        <v>0</v>
      </c>
      <c r="G1171" s="53"/>
      <c r="H1171" s="11"/>
      <c r="I1171" s="68">
        <f t="shared" si="364"/>
        <v>0</v>
      </c>
      <c r="J1171" s="54"/>
      <c r="K1171" s="53"/>
      <c r="L1171" s="68">
        <f t="shared" si="356"/>
        <v>0</v>
      </c>
      <c r="M1171" s="54">
        <f t="shared" si="362"/>
        <v>0</v>
      </c>
    </row>
    <row r="1172" spans="1:13" ht="27" x14ac:dyDescent="0.25">
      <c r="A1172" s="16" t="s">
        <v>7305</v>
      </c>
      <c r="B1172" s="16" t="s">
        <v>2604</v>
      </c>
      <c r="C1172" s="26" t="s">
        <v>1597</v>
      </c>
      <c r="D1172" s="7">
        <f>+D1173</f>
        <v>0</v>
      </c>
      <c r="E1172" s="7">
        <f>+E1173</f>
        <v>0</v>
      </c>
      <c r="F1172" s="8">
        <f t="shared" ref="F1172:I1173" si="365">+F1173</f>
        <v>0</v>
      </c>
      <c r="G1172" s="10">
        <f>+G1173</f>
        <v>0</v>
      </c>
      <c r="H1172" s="7">
        <f>+H1173</f>
        <v>20140000</v>
      </c>
      <c r="I1172" s="65">
        <f t="shared" si="365"/>
        <v>20140000</v>
      </c>
      <c r="J1172" s="43">
        <f>+J1173</f>
        <v>0</v>
      </c>
      <c r="K1172" s="10">
        <f>+K1173</f>
        <v>0</v>
      </c>
      <c r="L1172" s="65">
        <f t="shared" si="356"/>
        <v>0</v>
      </c>
      <c r="M1172" s="42">
        <f t="shared" ref="M1172:M1173" si="366">L1172+I1172</f>
        <v>20140000</v>
      </c>
    </row>
    <row r="1173" spans="1:13" s="2" customFormat="1" ht="13.5" x14ac:dyDescent="0.25">
      <c r="A1173" s="16" t="s">
        <v>7305</v>
      </c>
      <c r="B1173" s="16" t="s">
        <v>2633</v>
      </c>
      <c r="C1173" s="17" t="s">
        <v>170</v>
      </c>
      <c r="D1173" s="7">
        <f>+D1174</f>
        <v>0</v>
      </c>
      <c r="E1173" s="7">
        <f>+E1174</f>
        <v>0</v>
      </c>
      <c r="F1173" s="8">
        <f t="shared" si="365"/>
        <v>0</v>
      </c>
      <c r="G1173" s="10">
        <f>+G1174</f>
        <v>0</v>
      </c>
      <c r="H1173" s="7">
        <f>+H1174</f>
        <v>20140000</v>
      </c>
      <c r="I1173" s="65">
        <f t="shared" si="365"/>
        <v>20140000</v>
      </c>
      <c r="J1173" s="43">
        <f>+J1174</f>
        <v>0</v>
      </c>
      <c r="K1173" s="10">
        <f>+K1174</f>
        <v>0</v>
      </c>
      <c r="L1173" s="65">
        <f t="shared" si="356"/>
        <v>0</v>
      </c>
      <c r="M1173" s="42">
        <f t="shared" si="366"/>
        <v>20140000</v>
      </c>
    </row>
    <row r="1174" spans="1:13" s="2" customFormat="1" ht="13.5" x14ac:dyDescent="0.25">
      <c r="A1174" s="16" t="s">
        <v>7305</v>
      </c>
      <c r="B1174" s="16" t="s">
        <v>2634</v>
      </c>
      <c r="C1174" s="17" t="s">
        <v>330</v>
      </c>
      <c r="D1174" s="7">
        <f>SUM(D1175:D1185)</f>
        <v>0</v>
      </c>
      <c r="E1174" s="7">
        <f>SUM(E1175:E1185)</f>
        <v>0</v>
      </c>
      <c r="F1174" s="8">
        <f>+D1174+E1174</f>
        <v>0</v>
      </c>
      <c r="G1174" s="10">
        <f>SUM(G1175:G1185)</f>
        <v>0</v>
      </c>
      <c r="H1174" s="7">
        <f>SUM(H1175:H1185)</f>
        <v>20140000</v>
      </c>
      <c r="I1174" s="65">
        <f>+SUM(F1174:H1174)</f>
        <v>20140000</v>
      </c>
      <c r="J1174" s="43">
        <f>SUM(J1175:J1185)</f>
        <v>0</v>
      </c>
      <c r="K1174" s="10">
        <f>SUM(K1175:K1185)</f>
        <v>0</v>
      </c>
      <c r="L1174" s="65">
        <f t="shared" si="356"/>
        <v>0</v>
      </c>
      <c r="M1174" s="42">
        <f>SUM(M1175:M1185)</f>
        <v>20140000</v>
      </c>
    </row>
    <row r="1175" spans="1:13" s="2" customFormat="1" ht="27" x14ac:dyDescent="0.25">
      <c r="A1175" s="27" t="s">
        <v>7305</v>
      </c>
      <c r="B1175" s="27" t="s">
        <v>2635</v>
      </c>
      <c r="C1175" s="28" t="s">
        <v>333</v>
      </c>
      <c r="D1175" s="11"/>
      <c r="E1175" s="11"/>
      <c r="F1175" s="52">
        <f>SUM(D1175:E1175)</f>
        <v>0</v>
      </c>
      <c r="G1175" s="53"/>
      <c r="H1175" s="11"/>
      <c r="I1175" s="68">
        <f>+SUM(H1175,G1175)+F1175</f>
        <v>0</v>
      </c>
      <c r="J1175" s="54"/>
      <c r="K1175" s="53"/>
      <c r="L1175" s="68">
        <f t="shared" si="356"/>
        <v>0</v>
      </c>
      <c r="M1175" s="54">
        <f t="shared" ref="M1175:M1185" si="367">+L1175+I1175</f>
        <v>0</v>
      </c>
    </row>
    <row r="1176" spans="1:13" s="2" customFormat="1" ht="27" x14ac:dyDescent="0.25">
      <c r="A1176" s="27" t="s">
        <v>7305</v>
      </c>
      <c r="B1176" s="27" t="s">
        <v>2636</v>
      </c>
      <c r="C1176" s="28" t="s">
        <v>369</v>
      </c>
      <c r="D1176" s="11"/>
      <c r="E1176" s="11"/>
      <c r="F1176" s="52">
        <f t="shared" ref="F1176:F1185" si="368">SUM(D1176:E1176)</f>
        <v>0</v>
      </c>
      <c r="G1176" s="53"/>
      <c r="H1176" s="11"/>
      <c r="I1176" s="68">
        <f t="shared" ref="I1176:I1185" si="369">+SUM(H1176,G1176)+F1176</f>
        <v>0</v>
      </c>
      <c r="J1176" s="54"/>
      <c r="K1176" s="53"/>
      <c r="L1176" s="68">
        <f t="shared" si="356"/>
        <v>0</v>
      </c>
      <c r="M1176" s="54">
        <f t="shared" si="367"/>
        <v>0</v>
      </c>
    </row>
    <row r="1177" spans="1:13" s="2" customFormat="1" ht="40.5" x14ac:dyDescent="0.25">
      <c r="A1177" s="27" t="s">
        <v>7305</v>
      </c>
      <c r="B1177" s="27" t="s">
        <v>2637</v>
      </c>
      <c r="C1177" s="28" t="s">
        <v>384</v>
      </c>
      <c r="D1177" s="11"/>
      <c r="E1177" s="11"/>
      <c r="F1177" s="52">
        <f t="shared" si="368"/>
        <v>0</v>
      </c>
      <c r="G1177" s="53"/>
      <c r="H1177" s="11"/>
      <c r="I1177" s="68">
        <f t="shared" si="369"/>
        <v>0</v>
      </c>
      <c r="J1177" s="54"/>
      <c r="K1177" s="53"/>
      <c r="L1177" s="68">
        <f t="shared" si="356"/>
        <v>0</v>
      </c>
      <c r="M1177" s="54">
        <f t="shared" si="367"/>
        <v>0</v>
      </c>
    </row>
    <row r="1178" spans="1:13" s="2" customFormat="1" ht="27" x14ac:dyDescent="0.25">
      <c r="A1178" s="27" t="s">
        <v>7305</v>
      </c>
      <c r="B1178" s="27" t="s">
        <v>2638</v>
      </c>
      <c r="C1178" s="28" t="s">
        <v>459</v>
      </c>
      <c r="D1178" s="11"/>
      <c r="E1178" s="11"/>
      <c r="F1178" s="52">
        <f t="shared" si="368"/>
        <v>0</v>
      </c>
      <c r="G1178" s="53"/>
      <c r="H1178" s="11"/>
      <c r="I1178" s="68">
        <f t="shared" si="369"/>
        <v>0</v>
      </c>
      <c r="J1178" s="54"/>
      <c r="K1178" s="53"/>
      <c r="L1178" s="68">
        <f t="shared" si="356"/>
        <v>0</v>
      </c>
      <c r="M1178" s="54">
        <f t="shared" si="367"/>
        <v>0</v>
      </c>
    </row>
    <row r="1179" spans="1:13" s="2" customFormat="1" ht="27" x14ac:dyDescent="0.25">
      <c r="A1179" s="27" t="s">
        <v>7305</v>
      </c>
      <c r="B1179" s="27" t="s">
        <v>2639</v>
      </c>
      <c r="C1179" s="28" t="s">
        <v>588</v>
      </c>
      <c r="D1179" s="11"/>
      <c r="E1179" s="11"/>
      <c r="F1179" s="52">
        <f t="shared" si="368"/>
        <v>0</v>
      </c>
      <c r="G1179" s="53"/>
      <c r="H1179" s="11"/>
      <c r="I1179" s="68">
        <f t="shared" si="369"/>
        <v>0</v>
      </c>
      <c r="J1179" s="54"/>
      <c r="K1179" s="53"/>
      <c r="L1179" s="68">
        <f t="shared" si="356"/>
        <v>0</v>
      </c>
      <c r="M1179" s="54">
        <f t="shared" si="367"/>
        <v>0</v>
      </c>
    </row>
    <row r="1180" spans="1:13" s="2" customFormat="1" ht="27" x14ac:dyDescent="0.25">
      <c r="A1180" s="27" t="s">
        <v>7305</v>
      </c>
      <c r="B1180" s="27" t="s">
        <v>2640</v>
      </c>
      <c r="C1180" s="28" t="s">
        <v>650</v>
      </c>
      <c r="D1180" s="11"/>
      <c r="E1180" s="11"/>
      <c r="F1180" s="52">
        <f t="shared" si="368"/>
        <v>0</v>
      </c>
      <c r="G1180" s="53"/>
      <c r="H1180" s="11"/>
      <c r="I1180" s="68">
        <f t="shared" si="369"/>
        <v>0</v>
      </c>
      <c r="J1180" s="54"/>
      <c r="K1180" s="53"/>
      <c r="L1180" s="68">
        <f t="shared" si="356"/>
        <v>0</v>
      </c>
      <c r="M1180" s="54">
        <f t="shared" si="367"/>
        <v>0</v>
      </c>
    </row>
    <row r="1181" spans="1:13" s="2" customFormat="1" ht="54" x14ac:dyDescent="0.25">
      <c r="A1181" s="27" t="s">
        <v>7305</v>
      </c>
      <c r="B1181" s="27" t="s">
        <v>2641</v>
      </c>
      <c r="C1181" s="28" t="s">
        <v>674</v>
      </c>
      <c r="D1181" s="11"/>
      <c r="E1181" s="11"/>
      <c r="F1181" s="52">
        <f t="shared" si="368"/>
        <v>0</v>
      </c>
      <c r="G1181" s="53"/>
      <c r="H1181" s="11"/>
      <c r="I1181" s="68">
        <f t="shared" si="369"/>
        <v>0</v>
      </c>
      <c r="J1181" s="54"/>
      <c r="K1181" s="53"/>
      <c r="L1181" s="68">
        <f t="shared" si="356"/>
        <v>0</v>
      </c>
      <c r="M1181" s="54">
        <f t="shared" si="367"/>
        <v>0</v>
      </c>
    </row>
    <row r="1182" spans="1:13" s="2" customFormat="1" ht="27" x14ac:dyDescent="0.25">
      <c r="A1182" s="27" t="s">
        <v>7305</v>
      </c>
      <c r="B1182" s="27" t="s">
        <v>2642</v>
      </c>
      <c r="C1182" s="28" t="s">
        <v>722</v>
      </c>
      <c r="D1182" s="11"/>
      <c r="E1182" s="11"/>
      <c r="F1182" s="52">
        <f t="shared" si="368"/>
        <v>0</v>
      </c>
      <c r="G1182" s="53"/>
      <c r="H1182" s="11"/>
      <c r="I1182" s="68">
        <f t="shared" si="369"/>
        <v>0</v>
      </c>
      <c r="J1182" s="54"/>
      <c r="K1182" s="53"/>
      <c r="L1182" s="68">
        <f t="shared" si="356"/>
        <v>0</v>
      </c>
      <c r="M1182" s="54">
        <f t="shared" si="367"/>
        <v>0</v>
      </c>
    </row>
    <row r="1183" spans="1:13" s="2" customFormat="1" ht="27" x14ac:dyDescent="0.25">
      <c r="A1183" s="27" t="s">
        <v>7305</v>
      </c>
      <c r="B1183" s="27" t="s">
        <v>2643</v>
      </c>
      <c r="C1183" s="28" t="s">
        <v>755</v>
      </c>
      <c r="D1183" s="11"/>
      <c r="E1183" s="11"/>
      <c r="F1183" s="52">
        <f t="shared" si="368"/>
        <v>0</v>
      </c>
      <c r="G1183" s="53"/>
      <c r="H1183" s="11">
        <v>20140000</v>
      </c>
      <c r="I1183" s="68">
        <f t="shared" si="369"/>
        <v>20140000</v>
      </c>
      <c r="J1183" s="54"/>
      <c r="K1183" s="53"/>
      <c r="L1183" s="68">
        <f t="shared" si="356"/>
        <v>0</v>
      </c>
      <c r="M1183" s="54">
        <f t="shared" si="367"/>
        <v>20140000</v>
      </c>
    </row>
    <row r="1184" spans="1:13" s="2" customFormat="1" ht="27" x14ac:dyDescent="0.25">
      <c r="A1184" s="27" t="s">
        <v>7305</v>
      </c>
      <c r="B1184" s="27" t="s">
        <v>2644</v>
      </c>
      <c r="C1184" s="28" t="s">
        <v>863</v>
      </c>
      <c r="D1184" s="11"/>
      <c r="E1184" s="11"/>
      <c r="F1184" s="52">
        <f t="shared" si="368"/>
        <v>0</v>
      </c>
      <c r="G1184" s="53"/>
      <c r="H1184" s="11"/>
      <c r="I1184" s="68">
        <f t="shared" si="369"/>
        <v>0</v>
      </c>
      <c r="J1184" s="54"/>
      <c r="K1184" s="53"/>
      <c r="L1184" s="68">
        <f t="shared" si="356"/>
        <v>0</v>
      </c>
      <c r="M1184" s="54">
        <f t="shared" si="367"/>
        <v>0</v>
      </c>
    </row>
    <row r="1185" spans="1:13" s="2" customFormat="1" ht="27" x14ac:dyDescent="0.25">
      <c r="A1185" s="27" t="s">
        <v>7305</v>
      </c>
      <c r="B1185" s="27" t="s">
        <v>2645</v>
      </c>
      <c r="C1185" s="28" t="s">
        <v>914</v>
      </c>
      <c r="D1185" s="11" t="s">
        <v>3991</v>
      </c>
      <c r="E1185" s="11"/>
      <c r="F1185" s="52">
        <f t="shared" si="368"/>
        <v>0</v>
      </c>
      <c r="G1185" s="53"/>
      <c r="H1185" s="11"/>
      <c r="I1185" s="68">
        <f t="shared" si="369"/>
        <v>0</v>
      </c>
      <c r="J1185" s="54"/>
      <c r="K1185" s="53"/>
      <c r="L1185" s="68">
        <f t="shared" si="356"/>
        <v>0</v>
      </c>
      <c r="M1185" s="54">
        <f t="shared" si="367"/>
        <v>0</v>
      </c>
    </row>
    <row r="1186" spans="1:13" ht="27" x14ac:dyDescent="0.25">
      <c r="A1186" s="16" t="s">
        <v>1495</v>
      </c>
      <c r="B1186" s="16" t="s">
        <v>1496</v>
      </c>
      <c r="C1186" s="26" t="s">
        <v>1497</v>
      </c>
      <c r="D1186" s="7">
        <f>+D1187+D1201+D1215</f>
        <v>0</v>
      </c>
      <c r="E1186" s="7">
        <f>+E1187+E1201+E1215</f>
        <v>68400791</v>
      </c>
      <c r="F1186" s="8">
        <f>+D1186+E1186</f>
        <v>68400791</v>
      </c>
      <c r="G1186" s="10">
        <f>+G1187+G1201+G1215</f>
        <v>0</v>
      </c>
      <c r="H1186" s="7">
        <f>+H1187+H1201+H1215</f>
        <v>195580000</v>
      </c>
      <c r="I1186" s="65">
        <f>+SUM(F1186:H1186)</f>
        <v>263980791</v>
      </c>
      <c r="J1186" s="43">
        <f>+J1187+J1201+J1215</f>
        <v>0</v>
      </c>
      <c r="K1186" s="10">
        <f>+K1187+K1201+K1215</f>
        <v>0</v>
      </c>
      <c r="L1186" s="65">
        <f t="shared" si="356"/>
        <v>0</v>
      </c>
      <c r="M1186" s="43">
        <f>+I1186+L1186</f>
        <v>263980791</v>
      </c>
    </row>
    <row r="1187" spans="1:13" ht="27" x14ac:dyDescent="0.25">
      <c r="A1187" s="16" t="s">
        <v>2661</v>
      </c>
      <c r="B1187" s="16" t="s">
        <v>2660</v>
      </c>
      <c r="C1187" s="26" t="s">
        <v>1590</v>
      </c>
      <c r="D1187" s="7">
        <f>+D1188</f>
        <v>0</v>
      </c>
      <c r="E1187" s="7">
        <f>+E1188</f>
        <v>68400791</v>
      </c>
      <c r="F1187" s="8">
        <f t="shared" ref="F1187:I1188" si="370">+F1188</f>
        <v>68400791</v>
      </c>
      <c r="G1187" s="10">
        <f>+G1188</f>
        <v>0</v>
      </c>
      <c r="H1187" s="7">
        <f>+H1188</f>
        <v>129800000</v>
      </c>
      <c r="I1187" s="65">
        <f t="shared" si="370"/>
        <v>198200791</v>
      </c>
      <c r="J1187" s="43">
        <f>+J1188</f>
        <v>0</v>
      </c>
      <c r="K1187" s="10">
        <f>+K1188</f>
        <v>0</v>
      </c>
      <c r="L1187" s="65">
        <f t="shared" si="356"/>
        <v>0</v>
      </c>
      <c r="M1187" s="42">
        <f t="shared" ref="M1187:M1188" si="371">L1187+I1187</f>
        <v>198200791</v>
      </c>
    </row>
    <row r="1188" spans="1:13" s="2" customFormat="1" ht="13.5" x14ac:dyDescent="0.25">
      <c r="A1188" s="16" t="s">
        <v>2661</v>
      </c>
      <c r="B1188" s="16" t="s">
        <v>2691</v>
      </c>
      <c r="C1188" s="17" t="s">
        <v>170</v>
      </c>
      <c r="D1188" s="7">
        <f>+D1189</f>
        <v>0</v>
      </c>
      <c r="E1188" s="7">
        <f>+E1189</f>
        <v>68400791</v>
      </c>
      <c r="F1188" s="8">
        <f t="shared" si="370"/>
        <v>68400791</v>
      </c>
      <c r="G1188" s="10">
        <f>+G1189</f>
        <v>0</v>
      </c>
      <c r="H1188" s="7">
        <f>+H1189</f>
        <v>129800000</v>
      </c>
      <c r="I1188" s="65">
        <f t="shared" si="370"/>
        <v>198200791</v>
      </c>
      <c r="J1188" s="43">
        <f>+J1189</f>
        <v>0</v>
      </c>
      <c r="K1188" s="10">
        <f>+K1189</f>
        <v>0</v>
      </c>
      <c r="L1188" s="65">
        <f t="shared" si="356"/>
        <v>0</v>
      </c>
      <c r="M1188" s="42">
        <f t="shared" si="371"/>
        <v>198200791</v>
      </c>
    </row>
    <row r="1189" spans="1:13" s="2" customFormat="1" ht="13.5" x14ac:dyDescent="0.25">
      <c r="A1189" s="16" t="s">
        <v>2661</v>
      </c>
      <c r="B1189" s="16" t="s">
        <v>2692</v>
      </c>
      <c r="C1189" s="17" t="s">
        <v>330</v>
      </c>
      <c r="D1189" s="7">
        <f>SUM(D1190:D1200)</f>
        <v>0</v>
      </c>
      <c r="E1189" s="7">
        <f>SUM(E1190:E1200)</f>
        <v>68400791</v>
      </c>
      <c r="F1189" s="8">
        <f>+D1189+E1189</f>
        <v>68400791</v>
      </c>
      <c r="G1189" s="10">
        <f>SUM(G1190:G1200)</f>
        <v>0</v>
      </c>
      <c r="H1189" s="7">
        <f>SUM(H1190:H1200)</f>
        <v>129800000</v>
      </c>
      <c r="I1189" s="65">
        <f>+SUM(F1189:H1189)</f>
        <v>198200791</v>
      </c>
      <c r="J1189" s="43">
        <f>SUM(J1190:J1200)</f>
        <v>0</v>
      </c>
      <c r="K1189" s="10">
        <f>SUM(K1190:K1200)</f>
        <v>0</v>
      </c>
      <c r="L1189" s="65">
        <f t="shared" si="356"/>
        <v>0</v>
      </c>
      <c r="M1189" s="42">
        <f>SUM(M1190:M1200)</f>
        <v>198200791</v>
      </c>
    </row>
    <row r="1190" spans="1:13" s="2" customFormat="1" ht="27" x14ac:dyDescent="0.25">
      <c r="A1190" s="27" t="s">
        <v>2661</v>
      </c>
      <c r="B1190" s="27" t="s">
        <v>2693</v>
      </c>
      <c r="C1190" s="28" t="s">
        <v>333</v>
      </c>
      <c r="D1190" s="11"/>
      <c r="E1190" s="11"/>
      <c r="F1190" s="52">
        <f>SUM(D1190:E1190)</f>
        <v>0</v>
      </c>
      <c r="G1190" s="53"/>
      <c r="H1190" s="11"/>
      <c r="I1190" s="68">
        <f>+SUM(H1190,G1190)+F1190</f>
        <v>0</v>
      </c>
      <c r="J1190" s="54"/>
      <c r="K1190" s="53"/>
      <c r="L1190" s="68">
        <f t="shared" si="356"/>
        <v>0</v>
      </c>
      <c r="M1190" s="54">
        <f t="shared" ref="M1190:M1200" si="372">+L1190+I1190</f>
        <v>0</v>
      </c>
    </row>
    <row r="1191" spans="1:13" s="2" customFormat="1" ht="27" x14ac:dyDescent="0.25">
      <c r="A1191" s="27" t="s">
        <v>2661</v>
      </c>
      <c r="B1191" s="27" t="s">
        <v>2694</v>
      </c>
      <c r="C1191" s="28" t="s">
        <v>369</v>
      </c>
      <c r="D1191" s="11"/>
      <c r="E1191" s="11"/>
      <c r="F1191" s="52">
        <f t="shared" ref="F1191:F1200" si="373">SUM(D1191:E1191)</f>
        <v>0</v>
      </c>
      <c r="G1191" s="53"/>
      <c r="H1191" s="11"/>
      <c r="I1191" s="68">
        <f t="shared" ref="I1191:I1200" si="374">+SUM(H1191,G1191)+F1191</f>
        <v>0</v>
      </c>
      <c r="J1191" s="54"/>
      <c r="K1191" s="53"/>
      <c r="L1191" s="68">
        <f t="shared" si="356"/>
        <v>0</v>
      </c>
      <c r="M1191" s="54">
        <f t="shared" si="372"/>
        <v>0</v>
      </c>
    </row>
    <row r="1192" spans="1:13" s="2" customFormat="1" ht="40.5" x14ac:dyDescent="0.25">
      <c r="A1192" s="27" t="s">
        <v>2661</v>
      </c>
      <c r="B1192" s="27" t="s">
        <v>2695</v>
      </c>
      <c r="C1192" s="28" t="s">
        <v>384</v>
      </c>
      <c r="D1192" s="11"/>
      <c r="E1192" s="11"/>
      <c r="F1192" s="52">
        <f t="shared" si="373"/>
        <v>0</v>
      </c>
      <c r="G1192" s="53"/>
      <c r="H1192" s="11"/>
      <c r="I1192" s="68">
        <f t="shared" si="374"/>
        <v>0</v>
      </c>
      <c r="J1192" s="54"/>
      <c r="K1192" s="53"/>
      <c r="L1192" s="68">
        <f t="shared" si="356"/>
        <v>0</v>
      </c>
      <c r="M1192" s="54">
        <f t="shared" si="372"/>
        <v>0</v>
      </c>
    </row>
    <row r="1193" spans="1:13" s="2" customFormat="1" ht="27" x14ac:dyDescent="0.25">
      <c r="A1193" s="27" t="s">
        <v>2661</v>
      </c>
      <c r="B1193" s="27" t="s">
        <v>2696</v>
      </c>
      <c r="C1193" s="28" t="s">
        <v>459</v>
      </c>
      <c r="D1193" s="11"/>
      <c r="E1193" s="11"/>
      <c r="F1193" s="52">
        <f t="shared" si="373"/>
        <v>0</v>
      </c>
      <c r="G1193" s="53"/>
      <c r="H1193" s="11">
        <v>1000000</v>
      </c>
      <c r="I1193" s="68">
        <f t="shared" si="374"/>
        <v>1000000</v>
      </c>
      <c r="J1193" s="54"/>
      <c r="K1193" s="53"/>
      <c r="L1193" s="68">
        <f t="shared" si="356"/>
        <v>0</v>
      </c>
      <c r="M1193" s="54">
        <f t="shared" si="372"/>
        <v>1000000</v>
      </c>
    </row>
    <row r="1194" spans="1:13" s="2" customFormat="1" ht="27" x14ac:dyDescent="0.25">
      <c r="A1194" s="27" t="s">
        <v>2661</v>
      </c>
      <c r="B1194" s="27" t="s">
        <v>2697</v>
      </c>
      <c r="C1194" s="28" t="s">
        <v>588</v>
      </c>
      <c r="D1194" s="11"/>
      <c r="E1194" s="11"/>
      <c r="F1194" s="52">
        <f t="shared" si="373"/>
        <v>0</v>
      </c>
      <c r="G1194" s="53"/>
      <c r="H1194" s="11"/>
      <c r="I1194" s="68">
        <f t="shared" si="374"/>
        <v>0</v>
      </c>
      <c r="J1194" s="54"/>
      <c r="K1194" s="53"/>
      <c r="L1194" s="68">
        <f t="shared" si="356"/>
        <v>0</v>
      </c>
      <c r="M1194" s="54">
        <f t="shared" si="372"/>
        <v>0</v>
      </c>
    </row>
    <row r="1195" spans="1:13" s="2" customFormat="1" ht="27" x14ac:dyDescent="0.25">
      <c r="A1195" s="27" t="s">
        <v>2661</v>
      </c>
      <c r="B1195" s="27" t="s">
        <v>2698</v>
      </c>
      <c r="C1195" s="28" t="s">
        <v>650</v>
      </c>
      <c r="D1195" s="11"/>
      <c r="E1195" s="11"/>
      <c r="F1195" s="52">
        <f t="shared" si="373"/>
        <v>0</v>
      </c>
      <c r="G1195" s="53"/>
      <c r="H1195" s="11"/>
      <c r="I1195" s="68">
        <f t="shared" si="374"/>
        <v>0</v>
      </c>
      <c r="J1195" s="54"/>
      <c r="K1195" s="53"/>
      <c r="L1195" s="68">
        <f t="shared" si="356"/>
        <v>0</v>
      </c>
      <c r="M1195" s="54">
        <f t="shared" si="372"/>
        <v>0</v>
      </c>
    </row>
    <row r="1196" spans="1:13" s="2" customFormat="1" ht="54" x14ac:dyDescent="0.25">
      <c r="A1196" s="27" t="s">
        <v>2661</v>
      </c>
      <c r="B1196" s="27" t="s">
        <v>2699</v>
      </c>
      <c r="C1196" s="28" t="s">
        <v>674</v>
      </c>
      <c r="D1196" s="11"/>
      <c r="E1196" s="11"/>
      <c r="F1196" s="52">
        <f t="shared" si="373"/>
        <v>0</v>
      </c>
      <c r="G1196" s="53"/>
      <c r="H1196" s="11"/>
      <c r="I1196" s="68">
        <f t="shared" si="374"/>
        <v>0</v>
      </c>
      <c r="J1196" s="54"/>
      <c r="K1196" s="53"/>
      <c r="L1196" s="68">
        <f t="shared" si="356"/>
        <v>0</v>
      </c>
      <c r="M1196" s="54">
        <f t="shared" si="372"/>
        <v>0</v>
      </c>
    </row>
    <row r="1197" spans="1:13" s="2" customFormat="1" ht="27" x14ac:dyDescent="0.25">
      <c r="A1197" s="27" t="s">
        <v>2661</v>
      </c>
      <c r="B1197" s="27" t="s">
        <v>2700</v>
      </c>
      <c r="C1197" s="28" t="s">
        <v>722</v>
      </c>
      <c r="D1197" s="11"/>
      <c r="E1197" s="11"/>
      <c r="F1197" s="52">
        <f t="shared" si="373"/>
        <v>0</v>
      </c>
      <c r="G1197" s="53"/>
      <c r="H1197" s="11"/>
      <c r="I1197" s="68">
        <f t="shared" si="374"/>
        <v>0</v>
      </c>
      <c r="J1197" s="54"/>
      <c r="K1197" s="53"/>
      <c r="L1197" s="68">
        <f t="shared" si="356"/>
        <v>0</v>
      </c>
      <c r="M1197" s="54">
        <f t="shared" si="372"/>
        <v>0</v>
      </c>
    </row>
    <row r="1198" spans="1:13" s="2" customFormat="1" ht="27" x14ac:dyDescent="0.25">
      <c r="A1198" s="27" t="s">
        <v>2661</v>
      </c>
      <c r="B1198" s="27" t="s">
        <v>2701</v>
      </c>
      <c r="C1198" s="28" t="s">
        <v>755</v>
      </c>
      <c r="D1198" s="11"/>
      <c r="E1198" s="11">
        <v>68400791</v>
      </c>
      <c r="F1198" s="52">
        <f t="shared" si="373"/>
        <v>68400791</v>
      </c>
      <c r="G1198" s="53"/>
      <c r="H1198" s="11">
        <v>125800000</v>
      </c>
      <c r="I1198" s="68">
        <f>+SUM(H1198,G1198)+F1198</f>
        <v>194200791</v>
      </c>
      <c r="J1198" s="54"/>
      <c r="K1198" s="53"/>
      <c r="L1198" s="68">
        <f t="shared" si="356"/>
        <v>0</v>
      </c>
      <c r="M1198" s="54">
        <f t="shared" si="372"/>
        <v>194200791</v>
      </c>
    </row>
    <row r="1199" spans="1:13" s="2" customFormat="1" ht="27" x14ac:dyDescent="0.25">
      <c r="A1199" s="27" t="s">
        <v>2661</v>
      </c>
      <c r="B1199" s="27" t="s">
        <v>2702</v>
      </c>
      <c r="C1199" s="28" t="s">
        <v>863</v>
      </c>
      <c r="D1199" s="11"/>
      <c r="E1199" s="11"/>
      <c r="F1199" s="52">
        <f t="shared" si="373"/>
        <v>0</v>
      </c>
      <c r="G1199" s="53"/>
      <c r="H1199" s="11"/>
      <c r="I1199" s="68">
        <f t="shared" si="374"/>
        <v>0</v>
      </c>
      <c r="J1199" s="54"/>
      <c r="K1199" s="53"/>
      <c r="L1199" s="68">
        <f t="shared" si="356"/>
        <v>0</v>
      </c>
      <c r="M1199" s="54">
        <f t="shared" si="372"/>
        <v>0</v>
      </c>
    </row>
    <row r="1200" spans="1:13" s="2" customFormat="1" ht="13.5" x14ac:dyDescent="0.25">
      <c r="A1200" s="27" t="s">
        <v>2661</v>
      </c>
      <c r="B1200" s="27" t="s">
        <v>2703</v>
      </c>
      <c r="C1200" s="28" t="s">
        <v>914</v>
      </c>
      <c r="D1200" s="11"/>
      <c r="E1200" s="11"/>
      <c r="F1200" s="52">
        <f t="shared" si="373"/>
        <v>0</v>
      </c>
      <c r="G1200" s="53"/>
      <c r="H1200" s="11">
        <v>3000000</v>
      </c>
      <c r="I1200" s="68">
        <f t="shared" si="374"/>
        <v>3000000</v>
      </c>
      <c r="J1200" s="54"/>
      <c r="K1200" s="53"/>
      <c r="L1200" s="68">
        <f t="shared" si="356"/>
        <v>0</v>
      </c>
      <c r="M1200" s="54">
        <f t="shared" si="372"/>
        <v>3000000</v>
      </c>
    </row>
    <row r="1201" spans="1:13" ht="27" x14ac:dyDescent="0.25">
      <c r="A1201" s="16" t="s">
        <v>2661</v>
      </c>
      <c r="B1201" s="16" t="s">
        <v>2662</v>
      </c>
      <c r="C1201" s="26" t="s">
        <v>1591</v>
      </c>
      <c r="D1201" s="7">
        <f>+D1202</f>
        <v>0</v>
      </c>
      <c r="E1201" s="7">
        <f>+E1202</f>
        <v>0</v>
      </c>
      <c r="F1201" s="8">
        <f t="shared" ref="F1201:I1202" si="375">+F1202</f>
        <v>0</v>
      </c>
      <c r="G1201" s="10">
        <f>+G1202</f>
        <v>0</v>
      </c>
      <c r="H1201" s="7">
        <f>+H1202</f>
        <v>21200000</v>
      </c>
      <c r="I1201" s="65">
        <f t="shared" si="375"/>
        <v>21200000</v>
      </c>
      <c r="J1201" s="43">
        <f>+J1202</f>
        <v>0</v>
      </c>
      <c r="K1201" s="10">
        <f>+K1202</f>
        <v>0</v>
      </c>
      <c r="L1201" s="65">
        <f t="shared" si="356"/>
        <v>0</v>
      </c>
      <c r="M1201" s="42">
        <f t="shared" ref="M1201:M1202" si="376">L1201+I1201</f>
        <v>21200000</v>
      </c>
    </row>
    <row r="1202" spans="1:13" s="2" customFormat="1" ht="13.5" x14ac:dyDescent="0.25">
      <c r="A1202" s="16" t="s">
        <v>2661</v>
      </c>
      <c r="B1202" s="16" t="s">
        <v>2678</v>
      </c>
      <c r="C1202" s="17" t="s">
        <v>170</v>
      </c>
      <c r="D1202" s="7">
        <f>+D1203</f>
        <v>0</v>
      </c>
      <c r="E1202" s="7">
        <f>+E1203</f>
        <v>0</v>
      </c>
      <c r="F1202" s="8">
        <f t="shared" si="375"/>
        <v>0</v>
      </c>
      <c r="G1202" s="10">
        <f>+G1203</f>
        <v>0</v>
      </c>
      <c r="H1202" s="7">
        <f>+H1203</f>
        <v>21200000</v>
      </c>
      <c r="I1202" s="65">
        <f t="shared" si="375"/>
        <v>21200000</v>
      </c>
      <c r="J1202" s="43">
        <f>+J1203</f>
        <v>0</v>
      </c>
      <c r="K1202" s="10">
        <f>+K1203</f>
        <v>0</v>
      </c>
      <c r="L1202" s="65">
        <f t="shared" si="356"/>
        <v>0</v>
      </c>
      <c r="M1202" s="42">
        <f t="shared" si="376"/>
        <v>21200000</v>
      </c>
    </row>
    <row r="1203" spans="1:13" s="2" customFormat="1" ht="13.5" x14ac:dyDescent="0.25">
      <c r="A1203" s="16" t="s">
        <v>2661</v>
      </c>
      <c r="B1203" s="16" t="s">
        <v>2679</v>
      </c>
      <c r="C1203" s="17" t="s">
        <v>330</v>
      </c>
      <c r="D1203" s="7">
        <f>SUM(D1204:D1214)</f>
        <v>0</v>
      </c>
      <c r="E1203" s="7">
        <f>SUM(E1204:E1214)</f>
        <v>0</v>
      </c>
      <c r="F1203" s="8">
        <f>+D1203+E1203</f>
        <v>0</v>
      </c>
      <c r="G1203" s="10">
        <f>SUM(G1204:G1214)</f>
        <v>0</v>
      </c>
      <c r="H1203" s="7">
        <f>SUM(H1204:H1214)</f>
        <v>21200000</v>
      </c>
      <c r="I1203" s="65">
        <f>+SUM(F1203:H1203)</f>
        <v>21200000</v>
      </c>
      <c r="J1203" s="43">
        <f>SUM(J1204:J1214)</f>
        <v>0</v>
      </c>
      <c r="K1203" s="10">
        <f>SUM(K1204:K1214)</f>
        <v>0</v>
      </c>
      <c r="L1203" s="65">
        <f t="shared" si="356"/>
        <v>0</v>
      </c>
      <c r="M1203" s="42">
        <f>SUM(M1204:M1214)</f>
        <v>21200000</v>
      </c>
    </row>
    <row r="1204" spans="1:13" s="2" customFormat="1" ht="27" x14ac:dyDescent="0.25">
      <c r="A1204" s="27" t="s">
        <v>2661</v>
      </c>
      <c r="B1204" s="27" t="s">
        <v>2680</v>
      </c>
      <c r="C1204" s="28" t="s">
        <v>333</v>
      </c>
      <c r="D1204" s="11"/>
      <c r="E1204" s="11"/>
      <c r="F1204" s="52">
        <f>SUM(D1204:E1204)</f>
        <v>0</v>
      </c>
      <c r="G1204" s="53"/>
      <c r="H1204" s="11"/>
      <c r="I1204" s="68">
        <f>+SUM(H1204,G1204)+F1204</f>
        <v>0</v>
      </c>
      <c r="J1204" s="54"/>
      <c r="K1204" s="53"/>
      <c r="L1204" s="68">
        <f t="shared" si="356"/>
        <v>0</v>
      </c>
      <c r="M1204" s="54">
        <f t="shared" ref="M1204:M1214" si="377">+L1204+I1204</f>
        <v>0</v>
      </c>
    </row>
    <row r="1205" spans="1:13" s="2" customFormat="1" ht="27" x14ac:dyDescent="0.25">
      <c r="A1205" s="27" t="s">
        <v>2661</v>
      </c>
      <c r="B1205" s="27" t="s">
        <v>2681</v>
      </c>
      <c r="C1205" s="28" t="s">
        <v>369</v>
      </c>
      <c r="D1205" s="11"/>
      <c r="E1205" s="11"/>
      <c r="F1205" s="52">
        <f t="shared" ref="F1205:F1214" si="378">SUM(D1205:E1205)</f>
        <v>0</v>
      </c>
      <c r="G1205" s="53"/>
      <c r="H1205" s="11"/>
      <c r="I1205" s="68">
        <f t="shared" ref="I1205:I1214" si="379">+SUM(H1205,G1205)+F1205</f>
        <v>0</v>
      </c>
      <c r="J1205" s="54"/>
      <c r="K1205" s="53"/>
      <c r="L1205" s="68">
        <f t="shared" si="356"/>
        <v>0</v>
      </c>
      <c r="M1205" s="54">
        <f t="shared" si="377"/>
        <v>0</v>
      </c>
    </row>
    <row r="1206" spans="1:13" s="2" customFormat="1" ht="40.5" x14ac:dyDescent="0.25">
      <c r="A1206" s="27" t="s">
        <v>2661</v>
      </c>
      <c r="B1206" s="27" t="s">
        <v>2682</v>
      </c>
      <c r="C1206" s="28" t="s">
        <v>384</v>
      </c>
      <c r="D1206" s="11"/>
      <c r="E1206" s="11"/>
      <c r="F1206" s="52">
        <f t="shared" si="378"/>
        <v>0</v>
      </c>
      <c r="G1206" s="53"/>
      <c r="H1206" s="11"/>
      <c r="I1206" s="68">
        <f t="shared" si="379"/>
        <v>0</v>
      </c>
      <c r="J1206" s="54"/>
      <c r="K1206" s="53"/>
      <c r="L1206" s="68">
        <f t="shared" si="356"/>
        <v>0</v>
      </c>
      <c r="M1206" s="54">
        <f t="shared" si="377"/>
        <v>0</v>
      </c>
    </row>
    <row r="1207" spans="1:13" s="2" customFormat="1" ht="27" x14ac:dyDescent="0.25">
      <c r="A1207" s="27" t="s">
        <v>2661</v>
      </c>
      <c r="B1207" s="27" t="s">
        <v>2683</v>
      </c>
      <c r="C1207" s="28" t="s">
        <v>459</v>
      </c>
      <c r="D1207" s="11"/>
      <c r="E1207" s="11"/>
      <c r="F1207" s="52">
        <f t="shared" si="378"/>
        <v>0</v>
      </c>
      <c r="G1207" s="53"/>
      <c r="H1207" s="11"/>
      <c r="I1207" s="68">
        <f t="shared" si="379"/>
        <v>0</v>
      </c>
      <c r="J1207" s="54"/>
      <c r="K1207" s="53"/>
      <c r="L1207" s="68">
        <f t="shared" si="356"/>
        <v>0</v>
      </c>
      <c r="M1207" s="54">
        <f t="shared" si="377"/>
        <v>0</v>
      </c>
    </row>
    <row r="1208" spans="1:13" s="2" customFormat="1" ht="27" x14ac:dyDescent="0.25">
      <c r="A1208" s="27" t="s">
        <v>2661</v>
      </c>
      <c r="B1208" s="27" t="s">
        <v>2684</v>
      </c>
      <c r="C1208" s="28" t="s">
        <v>588</v>
      </c>
      <c r="D1208" s="11"/>
      <c r="E1208" s="11"/>
      <c r="F1208" s="52">
        <f t="shared" si="378"/>
        <v>0</v>
      </c>
      <c r="G1208" s="53"/>
      <c r="H1208" s="11"/>
      <c r="I1208" s="68">
        <f t="shared" si="379"/>
        <v>0</v>
      </c>
      <c r="J1208" s="54"/>
      <c r="K1208" s="53"/>
      <c r="L1208" s="68">
        <f t="shared" ref="L1208:L1271" si="380">SUM(J1208:K1208)</f>
        <v>0</v>
      </c>
      <c r="M1208" s="54">
        <f t="shared" si="377"/>
        <v>0</v>
      </c>
    </row>
    <row r="1209" spans="1:13" s="2" customFormat="1" ht="27" x14ac:dyDescent="0.25">
      <c r="A1209" s="27" t="s">
        <v>2661</v>
      </c>
      <c r="B1209" s="27" t="s">
        <v>2685</v>
      </c>
      <c r="C1209" s="28" t="s">
        <v>650</v>
      </c>
      <c r="D1209" s="11"/>
      <c r="E1209" s="11"/>
      <c r="F1209" s="52">
        <f t="shared" si="378"/>
        <v>0</v>
      </c>
      <c r="G1209" s="53"/>
      <c r="H1209" s="11"/>
      <c r="I1209" s="68">
        <f t="shared" si="379"/>
        <v>0</v>
      </c>
      <c r="J1209" s="54"/>
      <c r="K1209" s="53"/>
      <c r="L1209" s="68">
        <f t="shared" si="380"/>
        <v>0</v>
      </c>
      <c r="M1209" s="54">
        <f t="shared" si="377"/>
        <v>0</v>
      </c>
    </row>
    <row r="1210" spans="1:13" s="2" customFormat="1" ht="54" x14ac:dyDescent="0.25">
      <c r="A1210" s="27" t="s">
        <v>2661</v>
      </c>
      <c r="B1210" s="27" t="s">
        <v>2686</v>
      </c>
      <c r="C1210" s="28" t="s">
        <v>674</v>
      </c>
      <c r="D1210" s="11"/>
      <c r="E1210" s="11"/>
      <c r="F1210" s="52">
        <f t="shared" si="378"/>
        <v>0</v>
      </c>
      <c r="G1210" s="53"/>
      <c r="H1210" s="11">
        <v>21200000</v>
      </c>
      <c r="I1210" s="68">
        <f t="shared" si="379"/>
        <v>21200000</v>
      </c>
      <c r="J1210" s="54"/>
      <c r="K1210" s="53"/>
      <c r="L1210" s="68">
        <f t="shared" si="380"/>
        <v>0</v>
      </c>
      <c r="M1210" s="54">
        <f t="shared" si="377"/>
        <v>21200000</v>
      </c>
    </row>
    <row r="1211" spans="1:13" s="2" customFormat="1" ht="27" x14ac:dyDescent="0.25">
      <c r="A1211" s="27" t="s">
        <v>2661</v>
      </c>
      <c r="B1211" s="27" t="s">
        <v>2687</v>
      </c>
      <c r="C1211" s="28" t="s">
        <v>722</v>
      </c>
      <c r="D1211" s="11"/>
      <c r="E1211" s="11"/>
      <c r="F1211" s="52">
        <f t="shared" si="378"/>
        <v>0</v>
      </c>
      <c r="G1211" s="53"/>
      <c r="H1211" s="11"/>
      <c r="I1211" s="68">
        <f t="shared" si="379"/>
        <v>0</v>
      </c>
      <c r="J1211" s="54"/>
      <c r="K1211" s="53"/>
      <c r="L1211" s="68">
        <f t="shared" si="380"/>
        <v>0</v>
      </c>
      <c r="M1211" s="54">
        <f t="shared" si="377"/>
        <v>0</v>
      </c>
    </row>
    <row r="1212" spans="1:13" s="2" customFormat="1" ht="27" x14ac:dyDescent="0.25">
      <c r="A1212" s="27" t="s">
        <v>2661</v>
      </c>
      <c r="B1212" s="27" t="s">
        <v>2688</v>
      </c>
      <c r="C1212" s="28" t="s">
        <v>755</v>
      </c>
      <c r="D1212" s="11"/>
      <c r="E1212" s="11"/>
      <c r="F1212" s="52">
        <f t="shared" si="378"/>
        <v>0</v>
      </c>
      <c r="G1212" s="53"/>
      <c r="H1212" s="11"/>
      <c r="I1212" s="68">
        <f t="shared" si="379"/>
        <v>0</v>
      </c>
      <c r="J1212" s="54"/>
      <c r="K1212" s="53"/>
      <c r="L1212" s="68">
        <f t="shared" si="380"/>
        <v>0</v>
      </c>
      <c r="M1212" s="54">
        <f t="shared" si="377"/>
        <v>0</v>
      </c>
    </row>
    <row r="1213" spans="1:13" s="2" customFormat="1" ht="27" x14ac:dyDescent="0.25">
      <c r="A1213" s="27" t="s">
        <v>2661</v>
      </c>
      <c r="B1213" s="27" t="s">
        <v>2689</v>
      </c>
      <c r="C1213" s="28" t="s">
        <v>863</v>
      </c>
      <c r="D1213" s="11"/>
      <c r="E1213" s="11"/>
      <c r="F1213" s="52">
        <f t="shared" si="378"/>
        <v>0</v>
      </c>
      <c r="G1213" s="53"/>
      <c r="H1213" s="11"/>
      <c r="I1213" s="68">
        <f t="shared" si="379"/>
        <v>0</v>
      </c>
      <c r="J1213" s="54"/>
      <c r="K1213" s="53"/>
      <c r="L1213" s="68">
        <f t="shared" si="380"/>
        <v>0</v>
      </c>
      <c r="M1213" s="54">
        <f t="shared" si="377"/>
        <v>0</v>
      </c>
    </row>
    <row r="1214" spans="1:13" s="2" customFormat="1" ht="13.5" x14ac:dyDescent="0.25">
      <c r="A1214" s="27" t="s">
        <v>2661</v>
      </c>
      <c r="B1214" s="27" t="s">
        <v>2690</v>
      </c>
      <c r="C1214" s="28" t="s">
        <v>914</v>
      </c>
      <c r="D1214" s="11"/>
      <c r="E1214" s="11"/>
      <c r="F1214" s="52">
        <f t="shared" si="378"/>
        <v>0</v>
      </c>
      <c r="G1214" s="53"/>
      <c r="H1214" s="11"/>
      <c r="I1214" s="68">
        <f t="shared" si="379"/>
        <v>0</v>
      </c>
      <c r="J1214" s="54"/>
      <c r="K1214" s="53"/>
      <c r="L1214" s="68">
        <f t="shared" si="380"/>
        <v>0</v>
      </c>
      <c r="M1214" s="54">
        <f t="shared" si="377"/>
        <v>0</v>
      </c>
    </row>
    <row r="1215" spans="1:13" ht="27" x14ac:dyDescent="0.25">
      <c r="A1215" s="16" t="s">
        <v>2661</v>
      </c>
      <c r="B1215" s="16" t="s">
        <v>2664</v>
      </c>
      <c r="C1215" s="26" t="s">
        <v>1592</v>
      </c>
      <c r="D1215" s="7">
        <f>+D1216</f>
        <v>0</v>
      </c>
      <c r="E1215" s="7">
        <f>+E1216</f>
        <v>0</v>
      </c>
      <c r="F1215" s="8">
        <f t="shared" ref="F1215:I1216" si="381">+F1216</f>
        <v>0</v>
      </c>
      <c r="G1215" s="10">
        <f>+G1216</f>
        <v>0</v>
      </c>
      <c r="H1215" s="7">
        <f>+H1216</f>
        <v>44580000</v>
      </c>
      <c r="I1215" s="65">
        <f t="shared" si="381"/>
        <v>44580000</v>
      </c>
      <c r="J1215" s="43">
        <f>+J1216</f>
        <v>0</v>
      </c>
      <c r="K1215" s="10">
        <f>+K1216</f>
        <v>0</v>
      </c>
      <c r="L1215" s="65">
        <f t="shared" si="380"/>
        <v>0</v>
      </c>
      <c r="M1215" s="42">
        <f t="shared" ref="M1215:M1216" si="382">L1215+I1215</f>
        <v>44580000</v>
      </c>
    </row>
    <row r="1216" spans="1:13" s="2" customFormat="1" ht="13.5" x14ac:dyDescent="0.25">
      <c r="A1216" s="16" t="s">
        <v>2661</v>
      </c>
      <c r="B1216" s="16" t="s">
        <v>2665</v>
      </c>
      <c r="C1216" s="17" t="s">
        <v>170</v>
      </c>
      <c r="D1216" s="7">
        <f>+D1217</f>
        <v>0</v>
      </c>
      <c r="E1216" s="7">
        <f>+E1217</f>
        <v>0</v>
      </c>
      <c r="F1216" s="8">
        <f t="shared" si="381"/>
        <v>0</v>
      </c>
      <c r="G1216" s="10">
        <f>+G1217</f>
        <v>0</v>
      </c>
      <c r="H1216" s="7">
        <f>+H1217</f>
        <v>44580000</v>
      </c>
      <c r="I1216" s="65">
        <f t="shared" si="381"/>
        <v>44580000</v>
      </c>
      <c r="J1216" s="43">
        <f>+J1217</f>
        <v>0</v>
      </c>
      <c r="K1216" s="10">
        <f>+K1217</f>
        <v>0</v>
      </c>
      <c r="L1216" s="65">
        <f t="shared" si="380"/>
        <v>0</v>
      </c>
      <c r="M1216" s="42">
        <f t="shared" si="382"/>
        <v>44580000</v>
      </c>
    </row>
    <row r="1217" spans="1:13" s="2" customFormat="1" ht="13.5" x14ac:dyDescent="0.25">
      <c r="A1217" s="16" t="s">
        <v>2661</v>
      </c>
      <c r="B1217" s="16" t="s">
        <v>2666</v>
      </c>
      <c r="C1217" s="17" t="s">
        <v>330</v>
      </c>
      <c r="D1217" s="7">
        <f>SUM(D1218:D1228)</f>
        <v>0</v>
      </c>
      <c r="E1217" s="7">
        <f>SUM(E1218:E1228)</f>
        <v>0</v>
      </c>
      <c r="F1217" s="8">
        <f>+D1217+E1217</f>
        <v>0</v>
      </c>
      <c r="G1217" s="10">
        <f>SUM(G1218:G1228)</f>
        <v>0</v>
      </c>
      <c r="H1217" s="7">
        <f>SUM(H1218:H1228)</f>
        <v>44580000</v>
      </c>
      <c r="I1217" s="65">
        <f>+SUM(F1217:H1217)</f>
        <v>44580000</v>
      </c>
      <c r="J1217" s="43">
        <f>SUM(J1218:J1228)</f>
        <v>0</v>
      </c>
      <c r="K1217" s="10">
        <f>SUM(K1218:K1228)</f>
        <v>0</v>
      </c>
      <c r="L1217" s="65">
        <f t="shared" si="380"/>
        <v>0</v>
      </c>
      <c r="M1217" s="42">
        <f>SUM(M1218:M1228)</f>
        <v>44580000</v>
      </c>
    </row>
    <row r="1218" spans="1:13" s="2" customFormat="1" ht="27" x14ac:dyDescent="0.25">
      <c r="A1218" s="27" t="s">
        <v>2661</v>
      </c>
      <c r="B1218" s="27" t="s">
        <v>2667</v>
      </c>
      <c r="C1218" s="28" t="s">
        <v>333</v>
      </c>
      <c r="D1218" s="11"/>
      <c r="E1218" s="11"/>
      <c r="F1218" s="52">
        <f>SUM(D1218:E1218)</f>
        <v>0</v>
      </c>
      <c r="G1218" s="53"/>
      <c r="H1218" s="11"/>
      <c r="I1218" s="68">
        <f>+SUM(H1218,G1218)+F1218</f>
        <v>0</v>
      </c>
      <c r="J1218" s="54"/>
      <c r="K1218" s="53"/>
      <c r="L1218" s="68">
        <f t="shared" si="380"/>
        <v>0</v>
      </c>
      <c r="M1218" s="54">
        <f t="shared" ref="M1218:M1228" si="383">+L1218+I1218</f>
        <v>0</v>
      </c>
    </row>
    <row r="1219" spans="1:13" s="2" customFormat="1" ht="27" x14ac:dyDescent="0.25">
      <c r="A1219" s="27" t="s">
        <v>2661</v>
      </c>
      <c r="B1219" s="27" t="s">
        <v>2668</v>
      </c>
      <c r="C1219" s="28" t="s">
        <v>369</v>
      </c>
      <c r="D1219" s="11"/>
      <c r="E1219" s="11"/>
      <c r="F1219" s="52">
        <f t="shared" ref="F1219:F1228" si="384">SUM(D1219:E1219)</f>
        <v>0</v>
      </c>
      <c r="G1219" s="53"/>
      <c r="H1219" s="11"/>
      <c r="I1219" s="68">
        <f t="shared" ref="I1219:I1228" si="385">+SUM(H1219,G1219)+F1219</f>
        <v>0</v>
      </c>
      <c r="J1219" s="54"/>
      <c r="K1219" s="53"/>
      <c r="L1219" s="68">
        <f t="shared" si="380"/>
        <v>0</v>
      </c>
      <c r="M1219" s="54">
        <f t="shared" si="383"/>
        <v>0</v>
      </c>
    </row>
    <row r="1220" spans="1:13" s="2" customFormat="1" ht="40.5" x14ac:dyDescent="0.25">
      <c r="A1220" s="27" t="s">
        <v>2661</v>
      </c>
      <c r="B1220" s="27" t="s">
        <v>2669</v>
      </c>
      <c r="C1220" s="28" t="s">
        <v>384</v>
      </c>
      <c r="D1220" s="11"/>
      <c r="E1220" s="11"/>
      <c r="F1220" s="52">
        <f t="shared" si="384"/>
        <v>0</v>
      </c>
      <c r="G1220" s="53"/>
      <c r="H1220" s="11"/>
      <c r="I1220" s="68">
        <f t="shared" si="385"/>
        <v>0</v>
      </c>
      <c r="J1220" s="54"/>
      <c r="K1220" s="53"/>
      <c r="L1220" s="68">
        <f t="shared" si="380"/>
        <v>0</v>
      </c>
      <c r="M1220" s="54">
        <f t="shared" si="383"/>
        <v>0</v>
      </c>
    </row>
    <row r="1221" spans="1:13" s="2" customFormat="1" ht="27" x14ac:dyDescent="0.25">
      <c r="A1221" s="27" t="s">
        <v>2661</v>
      </c>
      <c r="B1221" s="27" t="s">
        <v>2670</v>
      </c>
      <c r="C1221" s="28" t="s">
        <v>459</v>
      </c>
      <c r="D1221" s="11"/>
      <c r="E1221" s="11"/>
      <c r="F1221" s="52">
        <f t="shared" si="384"/>
        <v>0</v>
      </c>
      <c r="G1221" s="53"/>
      <c r="H1221" s="11"/>
      <c r="I1221" s="68">
        <f t="shared" si="385"/>
        <v>0</v>
      </c>
      <c r="J1221" s="54"/>
      <c r="K1221" s="53"/>
      <c r="L1221" s="68">
        <f t="shared" si="380"/>
        <v>0</v>
      </c>
      <c r="M1221" s="54">
        <f t="shared" si="383"/>
        <v>0</v>
      </c>
    </row>
    <row r="1222" spans="1:13" s="2" customFormat="1" ht="27" x14ac:dyDescent="0.25">
      <c r="A1222" s="27" t="s">
        <v>2661</v>
      </c>
      <c r="B1222" s="27" t="s">
        <v>2671</v>
      </c>
      <c r="C1222" s="28" t="s">
        <v>588</v>
      </c>
      <c r="D1222" s="11"/>
      <c r="E1222" s="11"/>
      <c r="F1222" s="52">
        <f t="shared" si="384"/>
        <v>0</v>
      </c>
      <c r="G1222" s="53"/>
      <c r="H1222" s="11">
        <v>44580000</v>
      </c>
      <c r="I1222" s="68">
        <f t="shared" si="385"/>
        <v>44580000</v>
      </c>
      <c r="J1222" s="54"/>
      <c r="K1222" s="53"/>
      <c r="L1222" s="68">
        <f t="shared" si="380"/>
        <v>0</v>
      </c>
      <c r="M1222" s="54">
        <f t="shared" si="383"/>
        <v>44580000</v>
      </c>
    </row>
    <row r="1223" spans="1:13" s="2" customFormat="1" ht="27" x14ac:dyDescent="0.25">
      <c r="A1223" s="27" t="s">
        <v>2661</v>
      </c>
      <c r="B1223" s="27" t="s">
        <v>2672</v>
      </c>
      <c r="C1223" s="28" t="s">
        <v>650</v>
      </c>
      <c r="D1223" s="11"/>
      <c r="E1223" s="11"/>
      <c r="F1223" s="52">
        <f t="shared" si="384"/>
        <v>0</v>
      </c>
      <c r="G1223" s="53"/>
      <c r="H1223" s="11"/>
      <c r="I1223" s="68">
        <f t="shared" si="385"/>
        <v>0</v>
      </c>
      <c r="J1223" s="54"/>
      <c r="K1223" s="53"/>
      <c r="L1223" s="68">
        <f t="shared" si="380"/>
        <v>0</v>
      </c>
      <c r="M1223" s="54">
        <f t="shared" si="383"/>
        <v>0</v>
      </c>
    </row>
    <row r="1224" spans="1:13" s="2" customFormat="1" ht="54" x14ac:dyDescent="0.25">
      <c r="A1224" s="27" t="s">
        <v>2661</v>
      </c>
      <c r="B1224" s="27" t="s">
        <v>2673</v>
      </c>
      <c r="C1224" s="28" t="s">
        <v>674</v>
      </c>
      <c r="D1224" s="11"/>
      <c r="E1224" s="11"/>
      <c r="F1224" s="52">
        <f t="shared" si="384"/>
        <v>0</v>
      </c>
      <c r="G1224" s="53"/>
      <c r="H1224" s="11"/>
      <c r="I1224" s="68">
        <f t="shared" si="385"/>
        <v>0</v>
      </c>
      <c r="J1224" s="54"/>
      <c r="K1224" s="53"/>
      <c r="L1224" s="68">
        <f t="shared" si="380"/>
        <v>0</v>
      </c>
      <c r="M1224" s="54">
        <f t="shared" si="383"/>
        <v>0</v>
      </c>
    </row>
    <row r="1225" spans="1:13" s="2" customFormat="1" ht="27" x14ac:dyDescent="0.25">
      <c r="A1225" s="27" t="s">
        <v>2661</v>
      </c>
      <c r="B1225" s="27" t="s">
        <v>2674</v>
      </c>
      <c r="C1225" s="28" t="s">
        <v>722</v>
      </c>
      <c r="D1225" s="11"/>
      <c r="E1225" s="11"/>
      <c r="F1225" s="52">
        <f t="shared" si="384"/>
        <v>0</v>
      </c>
      <c r="G1225" s="53"/>
      <c r="H1225" s="11"/>
      <c r="I1225" s="68">
        <f t="shared" si="385"/>
        <v>0</v>
      </c>
      <c r="J1225" s="54"/>
      <c r="K1225" s="53"/>
      <c r="L1225" s="68">
        <f t="shared" si="380"/>
        <v>0</v>
      </c>
      <c r="M1225" s="54">
        <f t="shared" si="383"/>
        <v>0</v>
      </c>
    </row>
    <row r="1226" spans="1:13" s="2" customFormat="1" ht="27" x14ac:dyDescent="0.25">
      <c r="A1226" s="27" t="s">
        <v>2661</v>
      </c>
      <c r="B1226" s="27" t="s">
        <v>2675</v>
      </c>
      <c r="C1226" s="28" t="s">
        <v>755</v>
      </c>
      <c r="D1226" s="11"/>
      <c r="E1226" s="11"/>
      <c r="F1226" s="52">
        <f t="shared" si="384"/>
        <v>0</v>
      </c>
      <c r="G1226" s="53"/>
      <c r="H1226" s="11" t="s">
        <v>7294</v>
      </c>
      <c r="I1226" s="68">
        <f t="shared" si="385"/>
        <v>0</v>
      </c>
      <c r="J1226" s="54"/>
      <c r="K1226" s="53"/>
      <c r="L1226" s="68">
        <f t="shared" si="380"/>
        <v>0</v>
      </c>
      <c r="M1226" s="54">
        <f t="shared" si="383"/>
        <v>0</v>
      </c>
    </row>
    <row r="1227" spans="1:13" s="2" customFormat="1" ht="27" x14ac:dyDescent="0.25">
      <c r="A1227" s="27" t="s">
        <v>2661</v>
      </c>
      <c r="B1227" s="27" t="s">
        <v>2676</v>
      </c>
      <c r="C1227" s="28" t="s">
        <v>863</v>
      </c>
      <c r="D1227" s="11"/>
      <c r="E1227" s="11"/>
      <c r="F1227" s="52">
        <f t="shared" si="384"/>
        <v>0</v>
      </c>
      <c r="G1227" s="53"/>
      <c r="H1227" s="11"/>
      <c r="I1227" s="68">
        <f t="shared" si="385"/>
        <v>0</v>
      </c>
      <c r="J1227" s="54"/>
      <c r="K1227" s="53"/>
      <c r="L1227" s="68">
        <f t="shared" si="380"/>
        <v>0</v>
      </c>
      <c r="M1227" s="54">
        <f t="shared" si="383"/>
        <v>0</v>
      </c>
    </row>
    <row r="1228" spans="1:13" s="2" customFormat="1" ht="13.5" x14ac:dyDescent="0.25">
      <c r="A1228" s="27" t="s">
        <v>2661</v>
      </c>
      <c r="B1228" s="27" t="s">
        <v>2677</v>
      </c>
      <c r="C1228" s="28" t="s">
        <v>914</v>
      </c>
      <c r="D1228" s="11"/>
      <c r="E1228" s="11"/>
      <c r="F1228" s="52">
        <f t="shared" si="384"/>
        <v>0</v>
      </c>
      <c r="G1228" s="53"/>
      <c r="H1228" s="11"/>
      <c r="I1228" s="68">
        <f t="shared" si="385"/>
        <v>0</v>
      </c>
      <c r="J1228" s="54"/>
      <c r="K1228" s="53"/>
      <c r="L1228" s="68">
        <f t="shared" si="380"/>
        <v>0</v>
      </c>
      <c r="M1228" s="54">
        <f t="shared" si="383"/>
        <v>0</v>
      </c>
    </row>
    <row r="1229" spans="1:13" ht="27" x14ac:dyDescent="0.25">
      <c r="A1229" s="16" t="s">
        <v>1498</v>
      </c>
      <c r="B1229" s="16" t="s">
        <v>1499</v>
      </c>
      <c r="C1229" s="26" t="s">
        <v>1405</v>
      </c>
      <c r="D1229" s="7">
        <f>+D1230+D1244</f>
        <v>0</v>
      </c>
      <c r="E1229" s="7">
        <f>+E1230+E1244</f>
        <v>126792480</v>
      </c>
      <c r="F1229" s="8">
        <f>+D1229+E1229</f>
        <v>126792480</v>
      </c>
      <c r="G1229" s="10">
        <f>+G1230+G1244</f>
        <v>0</v>
      </c>
      <c r="H1229" s="7">
        <f>+H1230+H1244</f>
        <v>755230000</v>
      </c>
      <c r="I1229" s="65">
        <f>+SUM(F1229:H1229)</f>
        <v>882022480</v>
      </c>
      <c r="J1229" s="43">
        <f>+J1230+J1244</f>
        <v>0</v>
      </c>
      <c r="K1229" s="10">
        <f>+K1230+K1244</f>
        <v>0</v>
      </c>
      <c r="L1229" s="65">
        <f t="shared" si="380"/>
        <v>0</v>
      </c>
      <c r="M1229" s="43">
        <f>+I1229+L1229</f>
        <v>882022480</v>
      </c>
    </row>
    <row r="1230" spans="1:13" ht="40.5" x14ac:dyDescent="0.25">
      <c r="A1230" s="16" t="s">
        <v>2744</v>
      </c>
      <c r="B1230" s="16" t="s">
        <v>2745</v>
      </c>
      <c r="C1230" s="26" t="s">
        <v>2602</v>
      </c>
      <c r="D1230" s="7">
        <f>+D1231</f>
        <v>0</v>
      </c>
      <c r="E1230" s="7">
        <f>+E1231</f>
        <v>126792480</v>
      </c>
      <c r="F1230" s="8">
        <f t="shared" ref="F1230:I1231" si="386">+F1231</f>
        <v>126792480</v>
      </c>
      <c r="G1230" s="10">
        <f>+G1231</f>
        <v>0</v>
      </c>
      <c r="H1230" s="7">
        <f>+H1231</f>
        <v>567815332</v>
      </c>
      <c r="I1230" s="65">
        <f t="shared" si="386"/>
        <v>694607812</v>
      </c>
      <c r="J1230" s="43">
        <f>+J1231</f>
        <v>0</v>
      </c>
      <c r="K1230" s="10">
        <f>+K1231</f>
        <v>0</v>
      </c>
      <c r="L1230" s="65">
        <f t="shared" si="380"/>
        <v>0</v>
      </c>
      <c r="M1230" s="42">
        <f t="shared" ref="M1230:M1231" si="387">L1230+I1230</f>
        <v>694607812</v>
      </c>
    </row>
    <row r="1231" spans="1:13" s="2" customFormat="1" ht="13.5" x14ac:dyDescent="0.25">
      <c r="A1231" s="16" t="s">
        <v>2744</v>
      </c>
      <c r="B1231" s="16" t="s">
        <v>2786</v>
      </c>
      <c r="C1231" s="17" t="s">
        <v>170</v>
      </c>
      <c r="D1231" s="7">
        <f>+D1232</f>
        <v>0</v>
      </c>
      <c r="E1231" s="7">
        <f>+E1232</f>
        <v>126792480</v>
      </c>
      <c r="F1231" s="8">
        <f t="shared" si="386"/>
        <v>126792480</v>
      </c>
      <c r="G1231" s="10">
        <f>+G1232</f>
        <v>0</v>
      </c>
      <c r="H1231" s="7">
        <f>+H1232</f>
        <v>567815332</v>
      </c>
      <c r="I1231" s="65">
        <f t="shared" si="386"/>
        <v>694607812</v>
      </c>
      <c r="J1231" s="43">
        <f>+J1232</f>
        <v>0</v>
      </c>
      <c r="K1231" s="10">
        <f>+K1232</f>
        <v>0</v>
      </c>
      <c r="L1231" s="65">
        <f t="shared" si="380"/>
        <v>0</v>
      </c>
      <c r="M1231" s="42">
        <f t="shared" si="387"/>
        <v>694607812</v>
      </c>
    </row>
    <row r="1232" spans="1:13" s="2" customFormat="1" ht="13.5" x14ac:dyDescent="0.25">
      <c r="A1232" s="16" t="s">
        <v>2744</v>
      </c>
      <c r="B1232" s="16" t="s">
        <v>2787</v>
      </c>
      <c r="C1232" s="17" t="s">
        <v>330</v>
      </c>
      <c r="D1232" s="7">
        <f>SUM(D1233:D1243)</f>
        <v>0</v>
      </c>
      <c r="E1232" s="7">
        <f>SUM(E1233:E1243)</f>
        <v>126792480</v>
      </c>
      <c r="F1232" s="8">
        <f>+D1232+E1232</f>
        <v>126792480</v>
      </c>
      <c r="G1232" s="10">
        <f>SUM(G1233:G1243)</f>
        <v>0</v>
      </c>
      <c r="H1232" s="7">
        <f>SUM(H1233:H1243)</f>
        <v>567815332</v>
      </c>
      <c r="I1232" s="65">
        <f>+SUM(F1232:H1232)</f>
        <v>694607812</v>
      </c>
      <c r="J1232" s="43">
        <f>SUM(J1233:J1243)</f>
        <v>0</v>
      </c>
      <c r="K1232" s="10">
        <f>SUM(K1233:K1243)</f>
        <v>0</v>
      </c>
      <c r="L1232" s="65">
        <f t="shared" si="380"/>
        <v>0</v>
      </c>
      <c r="M1232" s="42">
        <f>SUM(M1233:M1243)</f>
        <v>694607812</v>
      </c>
    </row>
    <row r="1233" spans="1:13" s="2" customFormat="1" ht="27" x14ac:dyDescent="0.25">
      <c r="A1233" s="27" t="s">
        <v>2744</v>
      </c>
      <c r="B1233" s="27" t="s">
        <v>2788</v>
      </c>
      <c r="C1233" s="28" t="s">
        <v>333</v>
      </c>
      <c r="D1233" s="11"/>
      <c r="E1233" s="11"/>
      <c r="F1233" s="52">
        <f>SUM(D1233:E1233)</f>
        <v>0</v>
      </c>
      <c r="G1233" s="53"/>
      <c r="H1233" s="11"/>
      <c r="I1233" s="68">
        <f>+SUM(H1233,G1233)+F1233</f>
        <v>0</v>
      </c>
      <c r="J1233" s="54"/>
      <c r="K1233" s="53"/>
      <c r="L1233" s="68">
        <f t="shared" si="380"/>
        <v>0</v>
      </c>
      <c r="M1233" s="54">
        <f t="shared" ref="M1233:M1243" si="388">+L1233+I1233</f>
        <v>0</v>
      </c>
    </row>
    <row r="1234" spans="1:13" s="2" customFormat="1" ht="27" x14ac:dyDescent="0.25">
      <c r="A1234" s="27" t="s">
        <v>2744</v>
      </c>
      <c r="B1234" s="27" t="s">
        <v>2789</v>
      </c>
      <c r="C1234" s="28" t="s">
        <v>369</v>
      </c>
      <c r="D1234" s="11"/>
      <c r="E1234" s="11"/>
      <c r="F1234" s="52">
        <f t="shared" ref="F1234:F1243" si="389">SUM(D1234:E1234)</f>
        <v>0</v>
      </c>
      <c r="G1234" s="53"/>
      <c r="H1234" s="11"/>
      <c r="I1234" s="68">
        <f t="shared" ref="I1234:I1243" si="390">+SUM(H1234,G1234)+F1234</f>
        <v>0</v>
      </c>
      <c r="J1234" s="54"/>
      <c r="K1234" s="53"/>
      <c r="L1234" s="68">
        <f t="shared" si="380"/>
        <v>0</v>
      </c>
      <c r="M1234" s="54">
        <f t="shared" si="388"/>
        <v>0</v>
      </c>
    </row>
    <row r="1235" spans="1:13" s="2" customFormat="1" ht="40.5" x14ac:dyDescent="0.25">
      <c r="A1235" s="27" t="s">
        <v>2744</v>
      </c>
      <c r="B1235" s="27" t="s">
        <v>2790</v>
      </c>
      <c r="C1235" s="28" t="s">
        <v>384</v>
      </c>
      <c r="D1235" s="11"/>
      <c r="E1235" s="11"/>
      <c r="F1235" s="52">
        <f t="shared" si="389"/>
        <v>0</v>
      </c>
      <c r="G1235" s="53"/>
      <c r="H1235" s="11"/>
      <c r="I1235" s="68">
        <f t="shared" si="390"/>
        <v>0</v>
      </c>
      <c r="J1235" s="54"/>
      <c r="K1235" s="53"/>
      <c r="L1235" s="68">
        <f t="shared" si="380"/>
        <v>0</v>
      </c>
      <c r="M1235" s="54">
        <f t="shared" si="388"/>
        <v>0</v>
      </c>
    </row>
    <row r="1236" spans="1:13" s="2" customFormat="1" ht="27" x14ac:dyDescent="0.25">
      <c r="A1236" s="27" t="s">
        <v>2744</v>
      </c>
      <c r="B1236" s="27" t="s">
        <v>2791</v>
      </c>
      <c r="C1236" s="28" t="s">
        <v>459</v>
      </c>
      <c r="D1236" s="11"/>
      <c r="E1236" s="11"/>
      <c r="F1236" s="52">
        <f t="shared" si="389"/>
        <v>0</v>
      </c>
      <c r="G1236" s="53"/>
      <c r="H1236" s="11"/>
      <c r="I1236" s="68">
        <f t="shared" si="390"/>
        <v>0</v>
      </c>
      <c r="J1236" s="54"/>
      <c r="K1236" s="53"/>
      <c r="L1236" s="68">
        <f t="shared" si="380"/>
        <v>0</v>
      </c>
      <c r="M1236" s="54">
        <f t="shared" si="388"/>
        <v>0</v>
      </c>
    </row>
    <row r="1237" spans="1:13" s="2" customFormat="1" ht="27" x14ac:dyDescent="0.25">
      <c r="A1237" s="27" t="s">
        <v>2744</v>
      </c>
      <c r="B1237" s="27" t="s">
        <v>2792</v>
      </c>
      <c r="C1237" s="28" t="s">
        <v>588</v>
      </c>
      <c r="D1237" s="11"/>
      <c r="E1237" s="11"/>
      <c r="F1237" s="52">
        <f t="shared" si="389"/>
        <v>0</v>
      </c>
      <c r="G1237" s="53"/>
      <c r="H1237" s="11"/>
      <c r="I1237" s="68">
        <f t="shared" si="390"/>
        <v>0</v>
      </c>
      <c r="J1237" s="54"/>
      <c r="K1237" s="53"/>
      <c r="L1237" s="68">
        <f t="shared" si="380"/>
        <v>0</v>
      </c>
      <c r="M1237" s="54">
        <f t="shared" si="388"/>
        <v>0</v>
      </c>
    </row>
    <row r="1238" spans="1:13" s="2" customFormat="1" ht="27" x14ac:dyDescent="0.25">
      <c r="A1238" s="27" t="s">
        <v>2744</v>
      </c>
      <c r="B1238" s="27" t="s">
        <v>2793</v>
      </c>
      <c r="C1238" s="28" t="s">
        <v>650</v>
      </c>
      <c r="D1238" s="11"/>
      <c r="E1238" s="11"/>
      <c r="F1238" s="52">
        <f t="shared" si="389"/>
        <v>0</v>
      </c>
      <c r="G1238" s="53"/>
      <c r="H1238" s="11"/>
      <c r="I1238" s="68">
        <f t="shared" si="390"/>
        <v>0</v>
      </c>
      <c r="J1238" s="54"/>
      <c r="K1238" s="53"/>
      <c r="L1238" s="68">
        <f t="shared" si="380"/>
        <v>0</v>
      </c>
      <c r="M1238" s="54">
        <f t="shared" si="388"/>
        <v>0</v>
      </c>
    </row>
    <row r="1239" spans="1:13" s="2" customFormat="1" ht="54" x14ac:dyDescent="0.25">
      <c r="A1239" s="27" t="s">
        <v>2744</v>
      </c>
      <c r="B1239" s="27" t="s">
        <v>2794</v>
      </c>
      <c r="C1239" s="28" t="s">
        <v>674</v>
      </c>
      <c r="D1239" s="11"/>
      <c r="E1239" s="11"/>
      <c r="F1239" s="52">
        <f t="shared" si="389"/>
        <v>0</v>
      </c>
      <c r="G1239" s="53"/>
      <c r="H1239" s="11">
        <v>90000000</v>
      </c>
      <c r="I1239" s="68">
        <f t="shared" si="390"/>
        <v>90000000</v>
      </c>
      <c r="J1239" s="54"/>
      <c r="K1239" s="53"/>
      <c r="L1239" s="68">
        <f t="shared" si="380"/>
        <v>0</v>
      </c>
      <c r="M1239" s="54">
        <f t="shared" si="388"/>
        <v>90000000</v>
      </c>
    </row>
    <row r="1240" spans="1:13" s="2" customFormat="1" ht="27" x14ac:dyDescent="0.25">
      <c r="A1240" s="27" t="s">
        <v>2744</v>
      </c>
      <c r="B1240" s="27" t="s">
        <v>2795</v>
      </c>
      <c r="C1240" s="28" t="s">
        <v>722</v>
      </c>
      <c r="D1240" s="11"/>
      <c r="E1240" s="11"/>
      <c r="F1240" s="52">
        <f t="shared" si="389"/>
        <v>0</v>
      </c>
      <c r="G1240" s="53"/>
      <c r="H1240" s="11"/>
      <c r="I1240" s="68">
        <f t="shared" si="390"/>
        <v>0</v>
      </c>
      <c r="J1240" s="54"/>
      <c r="K1240" s="53"/>
      <c r="L1240" s="68">
        <f t="shared" si="380"/>
        <v>0</v>
      </c>
      <c r="M1240" s="54">
        <f t="shared" si="388"/>
        <v>0</v>
      </c>
    </row>
    <row r="1241" spans="1:13" s="2" customFormat="1" ht="27" x14ac:dyDescent="0.25">
      <c r="A1241" s="27" t="s">
        <v>2744</v>
      </c>
      <c r="B1241" s="27" t="s">
        <v>2796</v>
      </c>
      <c r="C1241" s="28" t="s">
        <v>755</v>
      </c>
      <c r="D1241" s="11"/>
      <c r="E1241" s="11">
        <v>126792480</v>
      </c>
      <c r="F1241" s="52">
        <f t="shared" si="389"/>
        <v>126792480</v>
      </c>
      <c r="G1241" s="53"/>
      <c r="H1241" s="11">
        <v>477815332</v>
      </c>
      <c r="I1241" s="68">
        <f t="shared" si="390"/>
        <v>604607812</v>
      </c>
      <c r="J1241" s="54"/>
      <c r="K1241" s="53"/>
      <c r="L1241" s="68">
        <f t="shared" si="380"/>
        <v>0</v>
      </c>
      <c r="M1241" s="54">
        <f t="shared" si="388"/>
        <v>604607812</v>
      </c>
    </row>
    <row r="1242" spans="1:13" s="2" customFormat="1" ht="27" x14ac:dyDescent="0.25">
      <c r="A1242" s="27" t="s">
        <v>2744</v>
      </c>
      <c r="B1242" s="27" t="s">
        <v>2797</v>
      </c>
      <c r="C1242" s="28" t="s">
        <v>863</v>
      </c>
      <c r="D1242" s="11"/>
      <c r="E1242" s="11"/>
      <c r="F1242" s="52">
        <f t="shared" si="389"/>
        <v>0</v>
      </c>
      <c r="G1242" s="53"/>
      <c r="H1242" s="11"/>
      <c r="I1242" s="68">
        <f t="shared" si="390"/>
        <v>0</v>
      </c>
      <c r="J1242" s="54"/>
      <c r="K1242" s="53"/>
      <c r="L1242" s="68">
        <f t="shared" si="380"/>
        <v>0</v>
      </c>
      <c r="M1242" s="54">
        <f t="shared" si="388"/>
        <v>0</v>
      </c>
    </row>
    <row r="1243" spans="1:13" s="2" customFormat="1" ht="13.5" x14ac:dyDescent="0.25">
      <c r="A1243" s="27" t="s">
        <v>2744</v>
      </c>
      <c r="B1243" s="27" t="s">
        <v>2798</v>
      </c>
      <c r="C1243" s="28" t="s">
        <v>914</v>
      </c>
      <c r="D1243" s="11"/>
      <c r="E1243" s="11"/>
      <c r="F1243" s="52">
        <f t="shared" si="389"/>
        <v>0</v>
      </c>
      <c r="G1243" s="53"/>
      <c r="H1243" s="11"/>
      <c r="I1243" s="68">
        <f t="shared" si="390"/>
        <v>0</v>
      </c>
      <c r="J1243" s="54"/>
      <c r="K1243" s="53"/>
      <c r="L1243" s="68">
        <f t="shared" si="380"/>
        <v>0</v>
      </c>
      <c r="M1243" s="54">
        <f t="shared" si="388"/>
        <v>0</v>
      </c>
    </row>
    <row r="1244" spans="1:13" ht="54" x14ac:dyDescent="0.25">
      <c r="A1244" s="16" t="s">
        <v>2744</v>
      </c>
      <c r="B1244" s="16" t="s">
        <v>2746</v>
      </c>
      <c r="C1244" s="26" t="s">
        <v>1589</v>
      </c>
      <c r="D1244" s="7">
        <f>+D1245</f>
        <v>0</v>
      </c>
      <c r="E1244" s="7">
        <f>+E1245</f>
        <v>0</v>
      </c>
      <c r="F1244" s="8">
        <f t="shared" ref="F1244:I1245" si="391">+F1245</f>
        <v>0</v>
      </c>
      <c r="G1244" s="10">
        <f>+G1245</f>
        <v>0</v>
      </c>
      <c r="H1244" s="7">
        <f>+H1245</f>
        <v>187414668</v>
      </c>
      <c r="I1244" s="65">
        <f t="shared" si="391"/>
        <v>187414668</v>
      </c>
      <c r="J1244" s="43">
        <f>+J1245</f>
        <v>0</v>
      </c>
      <c r="K1244" s="10">
        <f>+K1245</f>
        <v>0</v>
      </c>
      <c r="L1244" s="65">
        <f t="shared" si="380"/>
        <v>0</v>
      </c>
      <c r="M1244" s="42">
        <f t="shared" ref="M1244:M1245" si="392">L1244+I1244</f>
        <v>187414668</v>
      </c>
    </row>
    <row r="1245" spans="1:13" s="2" customFormat="1" ht="13.5" x14ac:dyDescent="0.25">
      <c r="A1245" s="16" t="s">
        <v>2744</v>
      </c>
      <c r="B1245" s="16" t="s">
        <v>2773</v>
      </c>
      <c r="C1245" s="17" t="s">
        <v>170</v>
      </c>
      <c r="D1245" s="7">
        <f>+D1246</f>
        <v>0</v>
      </c>
      <c r="E1245" s="7">
        <f>+E1246</f>
        <v>0</v>
      </c>
      <c r="F1245" s="8">
        <f t="shared" si="391"/>
        <v>0</v>
      </c>
      <c r="G1245" s="10">
        <f>+G1246</f>
        <v>0</v>
      </c>
      <c r="H1245" s="7">
        <f>+H1246</f>
        <v>187414668</v>
      </c>
      <c r="I1245" s="65">
        <f t="shared" si="391"/>
        <v>187414668</v>
      </c>
      <c r="J1245" s="43">
        <f>+J1246</f>
        <v>0</v>
      </c>
      <c r="K1245" s="10">
        <f>+K1246</f>
        <v>0</v>
      </c>
      <c r="L1245" s="65">
        <f t="shared" si="380"/>
        <v>0</v>
      </c>
      <c r="M1245" s="42">
        <f t="shared" si="392"/>
        <v>187414668</v>
      </c>
    </row>
    <row r="1246" spans="1:13" s="2" customFormat="1" ht="13.5" x14ac:dyDescent="0.25">
      <c r="A1246" s="16" t="s">
        <v>2744</v>
      </c>
      <c r="B1246" s="16" t="s">
        <v>2774</v>
      </c>
      <c r="C1246" s="17" t="s">
        <v>330</v>
      </c>
      <c r="D1246" s="7">
        <f>SUM(D1247:D1257)</f>
        <v>0</v>
      </c>
      <c r="E1246" s="7">
        <f>SUM(E1247:E1257)</f>
        <v>0</v>
      </c>
      <c r="F1246" s="8">
        <f>+D1246+E1246</f>
        <v>0</v>
      </c>
      <c r="G1246" s="10">
        <f>SUM(G1247:G1257)</f>
        <v>0</v>
      </c>
      <c r="H1246" s="7">
        <f>SUM(H1247:H1257)</f>
        <v>187414668</v>
      </c>
      <c r="I1246" s="65">
        <f>+SUM(F1246:H1246)</f>
        <v>187414668</v>
      </c>
      <c r="J1246" s="43">
        <f>SUM(J1247:J1257)</f>
        <v>0</v>
      </c>
      <c r="K1246" s="10">
        <f>SUM(K1247:K1257)</f>
        <v>0</v>
      </c>
      <c r="L1246" s="65">
        <f t="shared" si="380"/>
        <v>0</v>
      </c>
      <c r="M1246" s="42">
        <f>SUM(M1247:M1257)</f>
        <v>187414668</v>
      </c>
    </row>
    <row r="1247" spans="1:13" s="2" customFormat="1" ht="27" x14ac:dyDescent="0.25">
      <c r="A1247" s="27" t="s">
        <v>2744</v>
      </c>
      <c r="B1247" s="27" t="s">
        <v>2775</v>
      </c>
      <c r="C1247" s="28" t="s">
        <v>333</v>
      </c>
      <c r="D1247" s="11"/>
      <c r="E1247" s="11"/>
      <c r="F1247" s="52">
        <f>SUM(D1247:E1247)</f>
        <v>0</v>
      </c>
      <c r="G1247" s="53"/>
      <c r="H1247" s="11"/>
      <c r="I1247" s="68">
        <f>+SUM(H1247,G1247)+F1247</f>
        <v>0</v>
      </c>
      <c r="J1247" s="54"/>
      <c r="K1247" s="53"/>
      <c r="L1247" s="68">
        <f t="shared" si="380"/>
        <v>0</v>
      </c>
      <c r="M1247" s="54">
        <f t="shared" ref="M1247:M1257" si="393">+L1247+I1247</f>
        <v>0</v>
      </c>
    </row>
    <row r="1248" spans="1:13" s="2" customFormat="1" ht="27" x14ac:dyDescent="0.25">
      <c r="A1248" s="27" t="s">
        <v>2744</v>
      </c>
      <c r="B1248" s="27" t="s">
        <v>2776</v>
      </c>
      <c r="C1248" s="28" t="s">
        <v>369</v>
      </c>
      <c r="D1248" s="11"/>
      <c r="E1248" s="11"/>
      <c r="F1248" s="52">
        <f t="shared" ref="F1248:F1257" si="394">SUM(D1248:E1248)</f>
        <v>0</v>
      </c>
      <c r="G1248" s="53"/>
      <c r="H1248" s="11"/>
      <c r="I1248" s="68">
        <f t="shared" ref="I1248:I1257" si="395">+SUM(H1248,G1248)+F1248</f>
        <v>0</v>
      </c>
      <c r="J1248" s="54"/>
      <c r="K1248" s="53"/>
      <c r="L1248" s="68">
        <f t="shared" si="380"/>
        <v>0</v>
      </c>
      <c r="M1248" s="54">
        <f t="shared" si="393"/>
        <v>0</v>
      </c>
    </row>
    <row r="1249" spans="1:13" s="2" customFormat="1" ht="40.5" x14ac:dyDescent="0.25">
      <c r="A1249" s="27" t="s">
        <v>2744</v>
      </c>
      <c r="B1249" s="27" t="s">
        <v>2777</v>
      </c>
      <c r="C1249" s="28" t="s">
        <v>384</v>
      </c>
      <c r="D1249" s="11"/>
      <c r="E1249" s="11"/>
      <c r="F1249" s="52">
        <f t="shared" si="394"/>
        <v>0</v>
      </c>
      <c r="G1249" s="53"/>
      <c r="H1249" s="11"/>
      <c r="I1249" s="68">
        <f t="shared" si="395"/>
        <v>0</v>
      </c>
      <c r="J1249" s="54"/>
      <c r="K1249" s="53"/>
      <c r="L1249" s="68">
        <f t="shared" si="380"/>
        <v>0</v>
      </c>
      <c r="M1249" s="54">
        <f t="shared" si="393"/>
        <v>0</v>
      </c>
    </row>
    <row r="1250" spans="1:13" s="2" customFormat="1" ht="27" x14ac:dyDescent="0.25">
      <c r="A1250" s="27" t="s">
        <v>2744</v>
      </c>
      <c r="B1250" s="27" t="s">
        <v>2778</v>
      </c>
      <c r="C1250" s="28" t="s">
        <v>459</v>
      </c>
      <c r="D1250" s="11"/>
      <c r="E1250" s="11"/>
      <c r="F1250" s="52">
        <f t="shared" si="394"/>
        <v>0</v>
      </c>
      <c r="G1250" s="53"/>
      <c r="H1250" s="11">
        <v>78000000</v>
      </c>
      <c r="I1250" s="68">
        <f t="shared" si="395"/>
        <v>78000000</v>
      </c>
      <c r="J1250" s="54"/>
      <c r="K1250" s="53"/>
      <c r="L1250" s="68">
        <f t="shared" si="380"/>
        <v>0</v>
      </c>
      <c r="M1250" s="54">
        <f t="shared" si="393"/>
        <v>78000000</v>
      </c>
    </row>
    <row r="1251" spans="1:13" s="2" customFormat="1" ht="27" x14ac:dyDescent="0.25">
      <c r="A1251" s="27" t="s">
        <v>2744</v>
      </c>
      <c r="B1251" s="27" t="s">
        <v>2779</v>
      </c>
      <c r="C1251" s="28" t="s">
        <v>588</v>
      </c>
      <c r="D1251" s="11"/>
      <c r="E1251" s="11"/>
      <c r="F1251" s="52">
        <f t="shared" si="394"/>
        <v>0</v>
      </c>
      <c r="G1251" s="53"/>
      <c r="H1251" s="11">
        <v>100000000</v>
      </c>
      <c r="I1251" s="68">
        <f t="shared" si="395"/>
        <v>100000000</v>
      </c>
      <c r="J1251" s="54"/>
      <c r="K1251" s="53"/>
      <c r="L1251" s="68">
        <f t="shared" si="380"/>
        <v>0</v>
      </c>
      <c r="M1251" s="54">
        <f t="shared" si="393"/>
        <v>100000000</v>
      </c>
    </row>
    <row r="1252" spans="1:13" s="2" customFormat="1" ht="27" x14ac:dyDescent="0.25">
      <c r="A1252" s="27" t="s">
        <v>2744</v>
      </c>
      <c r="B1252" s="27" t="s">
        <v>2780</v>
      </c>
      <c r="C1252" s="28" t="s">
        <v>650</v>
      </c>
      <c r="D1252" s="11"/>
      <c r="E1252" s="11"/>
      <c r="F1252" s="52">
        <f t="shared" si="394"/>
        <v>0</v>
      </c>
      <c r="G1252" s="53"/>
      <c r="H1252" s="11"/>
      <c r="I1252" s="68">
        <f t="shared" si="395"/>
        <v>0</v>
      </c>
      <c r="J1252" s="54"/>
      <c r="K1252" s="53"/>
      <c r="L1252" s="68">
        <f t="shared" si="380"/>
        <v>0</v>
      </c>
      <c r="M1252" s="54">
        <f t="shared" si="393"/>
        <v>0</v>
      </c>
    </row>
    <row r="1253" spans="1:13" s="2" customFormat="1" ht="54" x14ac:dyDescent="0.25">
      <c r="A1253" s="27" t="s">
        <v>2744</v>
      </c>
      <c r="B1253" s="27" t="s">
        <v>2781</v>
      </c>
      <c r="C1253" s="28" t="s">
        <v>674</v>
      </c>
      <c r="D1253" s="11"/>
      <c r="E1253" s="11"/>
      <c r="F1253" s="52">
        <f t="shared" si="394"/>
        <v>0</v>
      </c>
      <c r="G1253" s="53"/>
      <c r="H1253" s="11"/>
      <c r="I1253" s="68">
        <f t="shared" si="395"/>
        <v>0</v>
      </c>
      <c r="J1253" s="54"/>
      <c r="K1253" s="53"/>
      <c r="L1253" s="68">
        <f t="shared" si="380"/>
        <v>0</v>
      </c>
      <c r="M1253" s="54">
        <f t="shared" si="393"/>
        <v>0</v>
      </c>
    </row>
    <row r="1254" spans="1:13" s="2" customFormat="1" ht="27" x14ac:dyDescent="0.25">
      <c r="A1254" s="27" t="s">
        <v>2744</v>
      </c>
      <c r="B1254" s="27" t="s">
        <v>2782</v>
      </c>
      <c r="C1254" s="28" t="s">
        <v>722</v>
      </c>
      <c r="D1254" s="11"/>
      <c r="E1254" s="11"/>
      <c r="F1254" s="52">
        <f t="shared" si="394"/>
        <v>0</v>
      </c>
      <c r="G1254" s="53"/>
      <c r="H1254" s="11"/>
      <c r="I1254" s="68">
        <f t="shared" si="395"/>
        <v>0</v>
      </c>
      <c r="J1254" s="54"/>
      <c r="K1254" s="53"/>
      <c r="L1254" s="68">
        <f t="shared" si="380"/>
        <v>0</v>
      </c>
      <c r="M1254" s="54">
        <f t="shared" si="393"/>
        <v>0</v>
      </c>
    </row>
    <row r="1255" spans="1:13" s="2" customFormat="1" ht="27" x14ac:dyDescent="0.25">
      <c r="A1255" s="27" t="s">
        <v>2744</v>
      </c>
      <c r="B1255" s="27" t="s">
        <v>2783</v>
      </c>
      <c r="C1255" s="28" t="s">
        <v>755</v>
      </c>
      <c r="D1255" s="11"/>
      <c r="E1255" s="11"/>
      <c r="F1255" s="52">
        <f t="shared" si="394"/>
        <v>0</v>
      </c>
      <c r="G1255" s="53"/>
      <c r="H1255" s="11"/>
      <c r="I1255" s="68">
        <f t="shared" si="395"/>
        <v>0</v>
      </c>
      <c r="J1255" s="54"/>
      <c r="K1255" s="53"/>
      <c r="L1255" s="68">
        <f t="shared" si="380"/>
        <v>0</v>
      </c>
      <c r="M1255" s="54">
        <f t="shared" si="393"/>
        <v>0</v>
      </c>
    </row>
    <row r="1256" spans="1:13" s="2" customFormat="1" ht="27" x14ac:dyDescent="0.25">
      <c r="A1256" s="27" t="s">
        <v>2744</v>
      </c>
      <c r="B1256" s="27" t="s">
        <v>2784</v>
      </c>
      <c r="C1256" s="28" t="s">
        <v>863</v>
      </c>
      <c r="D1256" s="11"/>
      <c r="E1256" s="11"/>
      <c r="F1256" s="52">
        <f t="shared" si="394"/>
        <v>0</v>
      </c>
      <c r="G1256" s="53"/>
      <c r="H1256" s="11"/>
      <c r="I1256" s="68">
        <f t="shared" si="395"/>
        <v>0</v>
      </c>
      <c r="J1256" s="54"/>
      <c r="K1256" s="53"/>
      <c r="L1256" s="68">
        <f t="shared" si="380"/>
        <v>0</v>
      </c>
      <c r="M1256" s="54">
        <f t="shared" si="393"/>
        <v>0</v>
      </c>
    </row>
    <row r="1257" spans="1:13" s="2" customFormat="1" ht="13.5" x14ac:dyDescent="0.25">
      <c r="A1257" s="27" t="s">
        <v>2744</v>
      </c>
      <c r="B1257" s="27" t="s">
        <v>2785</v>
      </c>
      <c r="C1257" s="28" t="s">
        <v>914</v>
      </c>
      <c r="D1257" s="11"/>
      <c r="E1257" s="11"/>
      <c r="F1257" s="52">
        <f t="shared" si="394"/>
        <v>0</v>
      </c>
      <c r="G1257" s="53"/>
      <c r="H1257" s="11">
        <v>9414668</v>
      </c>
      <c r="I1257" s="68">
        <f t="shared" si="395"/>
        <v>9414668</v>
      </c>
      <c r="J1257" s="54"/>
      <c r="K1257" s="53"/>
      <c r="L1257" s="68">
        <f t="shared" si="380"/>
        <v>0</v>
      </c>
      <c r="M1257" s="54">
        <f t="shared" si="393"/>
        <v>9414668</v>
      </c>
    </row>
    <row r="1258" spans="1:13" ht="27" x14ac:dyDescent="0.25">
      <c r="A1258" s="16" t="s">
        <v>1500</v>
      </c>
      <c r="B1258" s="16" t="s">
        <v>1501</v>
      </c>
      <c r="C1258" s="26" t="s">
        <v>1444</v>
      </c>
      <c r="D1258" s="7">
        <f>+D1259+D1273+D1287</f>
        <v>0</v>
      </c>
      <c r="E1258" s="7">
        <f>+E1259+E1273+E1287</f>
        <v>0</v>
      </c>
      <c r="F1258" s="8">
        <f>+D1258+E1258</f>
        <v>0</v>
      </c>
      <c r="G1258" s="10">
        <f>+G1259+G1273+G1287</f>
        <v>0</v>
      </c>
      <c r="H1258" s="7">
        <f>+H1259+H1273+H1287</f>
        <v>52500000</v>
      </c>
      <c r="I1258" s="65">
        <f>+SUM(F1258:H1258)</f>
        <v>52500000</v>
      </c>
      <c r="J1258" s="43">
        <f>+J1259+J1273+J1287</f>
        <v>0</v>
      </c>
      <c r="K1258" s="10">
        <f>+K1259+K1273+K1287</f>
        <v>0</v>
      </c>
      <c r="L1258" s="65">
        <f t="shared" si="380"/>
        <v>0</v>
      </c>
      <c r="M1258" s="43">
        <f>+I1258+L1258</f>
        <v>52500000</v>
      </c>
    </row>
    <row r="1259" spans="1:13" ht="40.5" x14ac:dyDescent="0.25">
      <c r="A1259" s="16" t="s">
        <v>2803</v>
      </c>
      <c r="B1259" s="16" t="s">
        <v>2799</v>
      </c>
      <c r="C1259" s="26" t="s">
        <v>1593</v>
      </c>
      <c r="D1259" s="7">
        <f>+D1260</f>
        <v>0</v>
      </c>
      <c r="E1259" s="7">
        <f>+E1260</f>
        <v>0</v>
      </c>
      <c r="F1259" s="8">
        <f t="shared" ref="D1259:K1260" si="396">+F1260</f>
        <v>0</v>
      </c>
      <c r="G1259" s="10">
        <f>+G1260</f>
        <v>0</v>
      </c>
      <c r="H1259" s="7">
        <f>+H1260</f>
        <v>20000000</v>
      </c>
      <c r="I1259" s="65">
        <f t="shared" si="396"/>
        <v>20000000</v>
      </c>
      <c r="J1259" s="43">
        <f>+J1260</f>
        <v>0</v>
      </c>
      <c r="K1259" s="10">
        <f>+K1260</f>
        <v>0</v>
      </c>
      <c r="L1259" s="65">
        <f t="shared" si="380"/>
        <v>0</v>
      </c>
      <c r="M1259" s="42">
        <f t="shared" ref="M1259:M1260" si="397">L1259+I1259</f>
        <v>20000000</v>
      </c>
    </row>
    <row r="1260" spans="1:13" s="2" customFormat="1" ht="13.5" x14ac:dyDescent="0.25">
      <c r="A1260" s="16" t="s">
        <v>2803</v>
      </c>
      <c r="B1260" s="16" t="s">
        <v>2811</v>
      </c>
      <c r="C1260" s="17" t="s">
        <v>170</v>
      </c>
      <c r="D1260" s="7">
        <f t="shared" si="396"/>
        <v>0</v>
      </c>
      <c r="E1260" s="7">
        <f t="shared" si="396"/>
        <v>0</v>
      </c>
      <c r="F1260" s="8">
        <f t="shared" si="396"/>
        <v>0</v>
      </c>
      <c r="G1260" s="10">
        <f t="shared" si="396"/>
        <v>0</v>
      </c>
      <c r="H1260" s="7">
        <f t="shared" si="396"/>
        <v>20000000</v>
      </c>
      <c r="I1260" s="65">
        <f t="shared" si="396"/>
        <v>20000000</v>
      </c>
      <c r="J1260" s="43">
        <f t="shared" si="396"/>
        <v>0</v>
      </c>
      <c r="K1260" s="10">
        <f t="shared" si="396"/>
        <v>0</v>
      </c>
      <c r="L1260" s="65">
        <f t="shared" si="380"/>
        <v>0</v>
      </c>
      <c r="M1260" s="42">
        <f t="shared" si="397"/>
        <v>20000000</v>
      </c>
    </row>
    <row r="1261" spans="1:13" s="2" customFormat="1" ht="13.5" x14ac:dyDescent="0.25">
      <c r="A1261" s="16" t="s">
        <v>2803</v>
      </c>
      <c r="B1261" s="16" t="s">
        <v>2812</v>
      </c>
      <c r="C1261" s="17" t="s">
        <v>330</v>
      </c>
      <c r="D1261" s="7">
        <f>SUM(D1262:D1272)</f>
        <v>0</v>
      </c>
      <c r="E1261" s="7">
        <f>SUM(E1262:E1272)</f>
        <v>0</v>
      </c>
      <c r="F1261" s="8">
        <f>+D1261+E1261</f>
        <v>0</v>
      </c>
      <c r="G1261" s="10">
        <f>SUM(G1262:G1272)</f>
        <v>0</v>
      </c>
      <c r="H1261" s="7">
        <f>SUM(H1262:H1272)</f>
        <v>20000000</v>
      </c>
      <c r="I1261" s="65">
        <f>+SUM(F1261:H1261)</f>
        <v>20000000</v>
      </c>
      <c r="J1261" s="43">
        <f>SUM(J1262:J1272)</f>
        <v>0</v>
      </c>
      <c r="K1261" s="10">
        <f>SUM(K1262:K1272)</f>
        <v>0</v>
      </c>
      <c r="L1261" s="65">
        <f t="shared" si="380"/>
        <v>0</v>
      </c>
      <c r="M1261" s="42">
        <f>SUM(M1262:M1272)</f>
        <v>20000000</v>
      </c>
    </row>
    <row r="1262" spans="1:13" s="2" customFormat="1" ht="27" x14ac:dyDescent="0.25">
      <c r="A1262" s="27" t="s">
        <v>2803</v>
      </c>
      <c r="B1262" s="27" t="s">
        <v>2813</v>
      </c>
      <c r="C1262" s="28" t="s">
        <v>333</v>
      </c>
      <c r="D1262" s="11"/>
      <c r="E1262" s="11"/>
      <c r="F1262" s="52">
        <f>SUM(D1262:E1262)</f>
        <v>0</v>
      </c>
      <c r="G1262" s="53"/>
      <c r="H1262" s="11"/>
      <c r="I1262" s="68">
        <f>+SUM(H1262,G1262)+F1262</f>
        <v>0</v>
      </c>
      <c r="J1262" s="54"/>
      <c r="K1262" s="53"/>
      <c r="L1262" s="68">
        <f t="shared" si="380"/>
        <v>0</v>
      </c>
      <c r="M1262" s="54">
        <f t="shared" ref="M1262:M1272" si="398">+L1262+I1262</f>
        <v>0</v>
      </c>
    </row>
    <row r="1263" spans="1:13" s="2" customFormat="1" ht="27" x14ac:dyDescent="0.25">
      <c r="A1263" s="27" t="s">
        <v>2803</v>
      </c>
      <c r="B1263" s="27" t="s">
        <v>2814</v>
      </c>
      <c r="C1263" s="28" t="s">
        <v>369</v>
      </c>
      <c r="D1263" s="11"/>
      <c r="E1263" s="11"/>
      <c r="F1263" s="52">
        <f t="shared" ref="F1263:F1272" si="399">SUM(D1263:E1263)</f>
        <v>0</v>
      </c>
      <c r="G1263" s="53"/>
      <c r="H1263" s="11"/>
      <c r="I1263" s="68">
        <f t="shared" ref="I1263:I1272" si="400">+SUM(H1263,G1263)+F1263</f>
        <v>0</v>
      </c>
      <c r="J1263" s="54"/>
      <c r="K1263" s="53"/>
      <c r="L1263" s="68">
        <f t="shared" si="380"/>
        <v>0</v>
      </c>
      <c r="M1263" s="54">
        <f t="shared" si="398"/>
        <v>0</v>
      </c>
    </row>
    <row r="1264" spans="1:13" s="2" customFormat="1" ht="40.5" x14ac:dyDescent="0.25">
      <c r="A1264" s="27" t="s">
        <v>2803</v>
      </c>
      <c r="B1264" s="27" t="s">
        <v>2815</v>
      </c>
      <c r="C1264" s="28" t="s">
        <v>384</v>
      </c>
      <c r="D1264" s="11"/>
      <c r="E1264" s="11"/>
      <c r="F1264" s="52">
        <f t="shared" si="399"/>
        <v>0</v>
      </c>
      <c r="G1264" s="53"/>
      <c r="H1264" s="11"/>
      <c r="I1264" s="68">
        <f t="shared" si="400"/>
        <v>0</v>
      </c>
      <c r="J1264" s="54"/>
      <c r="K1264" s="53"/>
      <c r="L1264" s="68">
        <f t="shared" si="380"/>
        <v>0</v>
      </c>
      <c r="M1264" s="54">
        <f t="shared" si="398"/>
        <v>0</v>
      </c>
    </row>
    <row r="1265" spans="1:13" s="2" customFormat="1" ht="27" x14ac:dyDescent="0.25">
      <c r="A1265" s="27" t="s">
        <v>2803</v>
      </c>
      <c r="B1265" s="27" t="s">
        <v>2816</v>
      </c>
      <c r="C1265" s="28" t="s">
        <v>459</v>
      </c>
      <c r="D1265" s="11"/>
      <c r="E1265" s="11"/>
      <c r="F1265" s="52">
        <f t="shared" si="399"/>
        <v>0</v>
      </c>
      <c r="G1265" s="53"/>
      <c r="H1265" s="11">
        <v>20000000</v>
      </c>
      <c r="I1265" s="68">
        <f t="shared" si="400"/>
        <v>20000000</v>
      </c>
      <c r="J1265" s="54"/>
      <c r="K1265" s="53"/>
      <c r="L1265" s="68">
        <f t="shared" si="380"/>
        <v>0</v>
      </c>
      <c r="M1265" s="54">
        <f t="shared" si="398"/>
        <v>20000000</v>
      </c>
    </row>
    <row r="1266" spans="1:13" s="2" customFormat="1" ht="27" x14ac:dyDescent="0.25">
      <c r="A1266" s="27" t="s">
        <v>2803</v>
      </c>
      <c r="B1266" s="27" t="s">
        <v>2817</v>
      </c>
      <c r="C1266" s="28" t="s">
        <v>588</v>
      </c>
      <c r="D1266" s="11"/>
      <c r="E1266" s="11"/>
      <c r="F1266" s="52">
        <f t="shared" si="399"/>
        <v>0</v>
      </c>
      <c r="G1266" s="53"/>
      <c r="H1266" s="11"/>
      <c r="I1266" s="68">
        <f t="shared" si="400"/>
        <v>0</v>
      </c>
      <c r="J1266" s="54"/>
      <c r="K1266" s="53"/>
      <c r="L1266" s="68">
        <f t="shared" si="380"/>
        <v>0</v>
      </c>
      <c r="M1266" s="54">
        <f t="shared" si="398"/>
        <v>0</v>
      </c>
    </row>
    <row r="1267" spans="1:13" s="2" customFormat="1" ht="27" x14ac:dyDescent="0.25">
      <c r="A1267" s="27" t="s">
        <v>2803</v>
      </c>
      <c r="B1267" s="27" t="s">
        <v>2818</v>
      </c>
      <c r="C1267" s="28" t="s">
        <v>650</v>
      </c>
      <c r="D1267" s="11"/>
      <c r="E1267" s="11"/>
      <c r="F1267" s="52">
        <f t="shared" si="399"/>
        <v>0</v>
      </c>
      <c r="G1267" s="53"/>
      <c r="H1267" s="11"/>
      <c r="I1267" s="68">
        <f t="shared" si="400"/>
        <v>0</v>
      </c>
      <c r="J1267" s="54"/>
      <c r="K1267" s="53"/>
      <c r="L1267" s="68">
        <f t="shared" si="380"/>
        <v>0</v>
      </c>
      <c r="M1267" s="54">
        <f t="shared" si="398"/>
        <v>0</v>
      </c>
    </row>
    <row r="1268" spans="1:13" s="2" customFormat="1" ht="54" x14ac:dyDescent="0.25">
      <c r="A1268" s="27" t="s">
        <v>2803</v>
      </c>
      <c r="B1268" s="27" t="s">
        <v>2819</v>
      </c>
      <c r="C1268" s="28" t="s">
        <v>674</v>
      </c>
      <c r="D1268" s="11"/>
      <c r="E1268" s="11"/>
      <c r="F1268" s="52">
        <f t="shared" si="399"/>
        <v>0</v>
      </c>
      <c r="G1268" s="53"/>
      <c r="H1268" s="11"/>
      <c r="I1268" s="68">
        <f t="shared" si="400"/>
        <v>0</v>
      </c>
      <c r="J1268" s="54"/>
      <c r="K1268" s="53"/>
      <c r="L1268" s="68">
        <f t="shared" si="380"/>
        <v>0</v>
      </c>
      <c r="M1268" s="54">
        <f t="shared" si="398"/>
        <v>0</v>
      </c>
    </row>
    <row r="1269" spans="1:13" s="2" customFormat="1" ht="27" x14ac:dyDescent="0.25">
      <c r="A1269" s="27" t="s">
        <v>2803</v>
      </c>
      <c r="B1269" s="27" t="s">
        <v>2820</v>
      </c>
      <c r="C1269" s="28" t="s">
        <v>722</v>
      </c>
      <c r="D1269" s="11"/>
      <c r="E1269" s="11"/>
      <c r="F1269" s="52">
        <f t="shared" si="399"/>
        <v>0</v>
      </c>
      <c r="G1269" s="53"/>
      <c r="H1269" s="11"/>
      <c r="I1269" s="68">
        <f t="shared" si="400"/>
        <v>0</v>
      </c>
      <c r="J1269" s="54"/>
      <c r="K1269" s="53"/>
      <c r="L1269" s="68">
        <f t="shared" si="380"/>
        <v>0</v>
      </c>
      <c r="M1269" s="54">
        <f t="shared" si="398"/>
        <v>0</v>
      </c>
    </row>
    <row r="1270" spans="1:13" s="2" customFormat="1" ht="27" x14ac:dyDescent="0.25">
      <c r="A1270" s="27" t="s">
        <v>2803</v>
      </c>
      <c r="B1270" s="27" t="s">
        <v>2821</v>
      </c>
      <c r="C1270" s="28" t="s">
        <v>755</v>
      </c>
      <c r="D1270" s="11"/>
      <c r="E1270" s="11"/>
      <c r="F1270" s="52">
        <f t="shared" si="399"/>
        <v>0</v>
      </c>
      <c r="G1270" s="53"/>
      <c r="H1270" s="11"/>
      <c r="I1270" s="68">
        <f t="shared" si="400"/>
        <v>0</v>
      </c>
      <c r="J1270" s="54"/>
      <c r="K1270" s="53"/>
      <c r="L1270" s="68">
        <f t="shared" si="380"/>
        <v>0</v>
      </c>
      <c r="M1270" s="54">
        <f t="shared" si="398"/>
        <v>0</v>
      </c>
    </row>
    <row r="1271" spans="1:13" s="2" customFormat="1" ht="27" x14ac:dyDescent="0.25">
      <c r="A1271" s="27" t="s">
        <v>2803</v>
      </c>
      <c r="B1271" s="27" t="s">
        <v>2822</v>
      </c>
      <c r="C1271" s="28" t="s">
        <v>863</v>
      </c>
      <c r="D1271" s="11"/>
      <c r="E1271" s="11"/>
      <c r="F1271" s="52">
        <f t="shared" si="399"/>
        <v>0</v>
      </c>
      <c r="G1271" s="53"/>
      <c r="H1271" s="11"/>
      <c r="I1271" s="68">
        <f t="shared" si="400"/>
        <v>0</v>
      </c>
      <c r="J1271" s="54"/>
      <c r="K1271" s="53"/>
      <c r="L1271" s="68">
        <f t="shared" si="380"/>
        <v>0</v>
      </c>
      <c r="M1271" s="54">
        <f t="shared" si="398"/>
        <v>0</v>
      </c>
    </row>
    <row r="1272" spans="1:13" s="2" customFormat="1" ht="13.5" x14ac:dyDescent="0.25">
      <c r="A1272" s="27" t="s">
        <v>2803</v>
      </c>
      <c r="B1272" s="27" t="s">
        <v>2823</v>
      </c>
      <c r="C1272" s="28" t="s">
        <v>914</v>
      </c>
      <c r="D1272" s="11"/>
      <c r="E1272" s="11"/>
      <c r="F1272" s="52">
        <f t="shared" si="399"/>
        <v>0</v>
      </c>
      <c r="G1272" s="53"/>
      <c r="H1272" s="11"/>
      <c r="I1272" s="68">
        <f t="shared" si="400"/>
        <v>0</v>
      </c>
      <c r="J1272" s="54"/>
      <c r="K1272" s="53"/>
      <c r="L1272" s="68">
        <f t="shared" ref="L1272:L1335" si="401">SUM(J1272:K1272)</f>
        <v>0</v>
      </c>
      <c r="M1272" s="54">
        <f t="shared" si="398"/>
        <v>0</v>
      </c>
    </row>
    <row r="1273" spans="1:13" ht="40.5" x14ac:dyDescent="0.25">
      <c r="A1273" s="16" t="s">
        <v>2803</v>
      </c>
      <c r="B1273" s="16" t="s">
        <v>2800</v>
      </c>
      <c r="C1273" s="26" t="s">
        <v>1594</v>
      </c>
      <c r="D1273" s="7">
        <f>+D1274</f>
        <v>0</v>
      </c>
      <c r="E1273" s="7">
        <f>+E1274</f>
        <v>0</v>
      </c>
      <c r="F1273" s="8">
        <f t="shared" ref="F1273:I1274" si="402">+F1274</f>
        <v>0</v>
      </c>
      <c r="G1273" s="10">
        <f>+G1274</f>
        <v>0</v>
      </c>
      <c r="H1273" s="7">
        <f>+H1274</f>
        <v>10500000</v>
      </c>
      <c r="I1273" s="65">
        <f t="shared" si="402"/>
        <v>10500000</v>
      </c>
      <c r="J1273" s="43">
        <f>+J1274</f>
        <v>0</v>
      </c>
      <c r="K1273" s="10">
        <f>+K1274</f>
        <v>0</v>
      </c>
      <c r="L1273" s="65">
        <f t="shared" si="401"/>
        <v>0</v>
      </c>
      <c r="M1273" s="42">
        <f t="shared" ref="M1273:M1274" si="403">L1273+I1273</f>
        <v>10500000</v>
      </c>
    </row>
    <row r="1274" spans="1:13" s="2" customFormat="1" ht="13.5" x14ac:dyDescent="0.25">
      <c r="A1274" s="16" t="s">
        <v>2803</v>
      </c>
      <c r="B1274" s="16" t="s">
        <v>2824</v>
      </c>
      <c r="C1274" s="17" t="s">
        <v>170</v>
      </c>
      <c r="D1274" s="7">
        <f>+D1275</f>
        <v>0</v>
      </c>
      <c r="E1274" s="7">
        <f>+E1275</f>
        <v>0</v>
      </c>
      <c r="F1274" s="8">
        <f t="shared" si="402"/>
        <v>0</v>
      </c>
      <c r="G1274" s="10">
        <f>+G1275</f>
        <v>0</v>
      </c>
      <c r="H1274" s="7">
        <f>+H1275</f>
        <v>10500000</v>
      </c>
      <c r="I1274" s="65">
        <f t="shared" si="402"/>
        <v>10500000</v>
      </c>
      <c r="J1274" s="43">
        <f>+J1275</f>
        <v>0</v>
      </c>
      <c r="K1274" s="10">
        <f>+K1275</f>
        <v>0</v>
      </c>
      <c r="L1274" s="65">
        <f t="shared" si="401"/>
        <v>0</v>
      </c>
      <c r="M1274" s="42">
        <f t="shared" si="403"/>
        <v>10500000</v>
      </c>
    </row>
    <row r="1275" spans="1:13" s="2" customFormat="1" ht="13.5" x14ac:dyDescent="0.25">
      <c r="A1275" s="16" t="s">
        <v>2803</v>
      </c>
      <c r="B1275" s="16" t="s">
        <v>2825</v>
      </c>
      <c r="C1275" s="17" t="s">
        <v>330</v>
      </c>
      <c r="D1275" s="7">
        <f>SUM(D1276:D1286)</f>
        <v>0</v>
      </c>
      <c r="E1275" s="7">
        <f>SUM(E1276:E1286)</f>
        <v>0</v>
      </c>
      <c r="F1275" s="8">
        <f>+D1275+E1275</f>
        <v>0</v>
      </c>
      <c r="G1275" s="10">
        <f>SUM(G1276:G1286)</f>
        <v>0</v>
      </c>
      <c r="H1275" s="7">
        <f>SUM(H1276:H1286)</f>
        <v>10500000</v>
      </c>
      <c r="I1275" s="65">
        <f>+SUM(F1275:H1275)</f>
        <v>10500000</v>
      </c>
      <c r="J1275" s="43">
        <f>SUM(J1276:J1286)</f>
        <v>0</v>
      </c>
      <c r="K1275" s="10">
        <f>SUM(K1276:K1286)</f>
        <v>0</v>
      </c>
      <c r="L1275" s="65">
        <f t="shared" si="401"/>
        <v>0</v>
      </c>
      <c r="M1275" s="42">
        <f>SUM(M1276:M1286)</f>
        <v>10500000</v>
      </c>
    </row>
    <row r="1276" spans="1:13" s="2" customFormat="1" ht="27" x14ac:dyDescent="0.25">
      <c r="A1276" s="27" t="s">
        <v>2803</v>
      </c>
      <c r="B1276" s="27" t="s">
        <v>2826</v>
      </c>
      <c r="C1276" s="28" t="s">
        <v>333</v>
      </c>
      <c r="D1276" s="11"/>
      <c r="E1276" s="11"/>
      <c r="F1276" s="52">
        <f>SUM(D1276:E1276)</f>
        <v>0</v>
      </c>
      <c r="G1276" s="53"/>
      <c r="H1276" s="11"/>
      <c r="I1276" s="68">
        <f>+SUM(H1276,G1276)+F1276</f>
        <v>0</v>
      </c>
      <c r="J1276" s="54"/>
      <c r="K1276" s="53"/>
      <c r="L1276" s="68">
        <f t="shared" si="401"/>
        <v>0</v>
      </c>
      <c r="M1276" s="54">
        <f t="shared" ref="M1276:M1286" si="404">+L1276+I1276</f>
        <v>0</v>
      </c>
    </row>
    <row r="1277" spans="1:13" s="2" customFormat="1" ht="27" x14ac:dyDescent="0.25">
      <c r="A1277" s="27" t="s">
        <v>2803</v>
      </c>
      <c r="B1277" s="27" t="s">
        <v>2827</v>
      </c>
      <c r="C1277" s="28" t="s">
        <v>369</v>
      </c>
      <c r="D1277" s="11"/>
      <c r="E1277" s="11"/>
      <c r="F1277" s="52">
        <f t="shared" ref="F1277:F1286" si="405">SUM(D1277:E1277)</f>
        <v>0</v>
      </c>
      <c r="G1277" s="53"/>
      <c r="H1277" s="11"/>
      <c r="I1277" s="68">
        <f t="shared" ref="I1277:I1286" si="406">+SUM(H1277,G1277)+F1277</f>
        <v>0</v>
      </c>
      <c r="J1277" s="54"/>
      <c r="K1277" s="53"/>
      <c r="L1277" s="68">
        <f t="shared" si="401"/>
        <v>0</v>
      </c>
      <c r="M1277" s="54">
        <f t="shared" si="404"/>
        <v>0</v>
      </c>
    </row>
    <row r="1278" spans="1:13" s="2" customFormat="1" ht="40.5" x14ac:dyDescent="0.25">
      <c r="A1278" s="27" t="s">
        <v>2803</v>
      </c>
      <c r="B1278" s="27" t="s">
        <v>2828</v>
      </c>
      <c r="C1278" s="28" t="s">
        <v>384</v>
      </c>
      <c r="D1278" s="11"/>
      <c r="E1278" s="11"/>
      <c r="F1278" s="52">
        <f t="shared" si="405"/>
        <v>0</v>
      </c>
      <c r="G1278" s="53"/>
      <c r="H1278" s="11"/>
      <c r="I1278" s="68">
        <f t="shared" si="406"/>
        <v>0</v>
      </c>
      <c r="J1278" s="54"/>
      <c r="K1278" s="53"/>
      <c r="L1278" s="68">
        <f t="shared" si="401"/>
        <v>0</v>
      </c>
      <c r="M1278" s="54">
        <f t="shared" si="404"/>
        <v>0</v>
      </c>
    </row>
    <row r="1279" spans="1:13" s="2" customFormat="1" ht="27" x14ac:dyDescent="0.25">
      <c r="A1279" s="27" t="s">
        <v>2803</v>
      </c>
      <c r="B1279" s="27" t="s">
        <v>2829</v>
      </c>
      <c r="C1279" s="28" t="s">
        <v>459</v>
      </c>
      <c r="D1279" s="11"/>
      <c r="E1279" s="11"/>
      <c r="F1279" s="52">
        <f t="shared" si="405"/>
        <v>0</v>
      </c>
      <c r="G1279" s="53"/>
      <c r="H1279" s="11"/>
      <c r="I1279" s="68">
        <f t="shared" si="406"/>
        <v>0</v>
      </c>
      <c r="J1279" s="54"/>
      <c r="K1279" s="53"/>
      <c r="L1279" s="68">
        <f t="shared" si="401"/>
        <v>0</v>
      </c>
      <c r="M1279" s="54">
        <f t="shared" si="404"/>
        <v>0</v>
      </c>
    </row>
    <row r="1280" spans="1:13" s="2" customFormat="1" ht="27" x14ac:dyDescent="0.25">
      <c r="A1280" s="27" t="s">
        <v>2803</v>
      </c>
      <c r="B1280" s="27" t="s">
        <v>2830</v>
      </c>
      <c r="C1280" s="28" t="s">
        <v>588</v>
      </c>
      <c r="D1280" s="11"/>
      <c r="E1280" s="11"/>
      <c r="F1280" s="52">
        <f t="shared" si="405"/>
        <v>0</v>
      </c>
      <c r="G1280" s="53"/>
      <c r="H1280" s="11"/>
      <c r="I1280" s="68">
        <f t="shared" si="406"/>
        <v>0</v>
      </c>
      <c r="J1280" s="54"/>
      <c r="K1280" s="53"/>
      <c r="L1280" s="68">
        <f t="shared" si="401"/>
        <v>0</v>
      </c>
      <c r="M1280" s="54">
        <f t="shared" si="404"/>
        <v>0</v>
      </c>
    </row>
    <row r="1281" spans="1:13" s="2" customFormat="1" ht="27" x14ac:dyDescent="0.25">
      <c r="A1281" s="27" t="s">
        <v>2803</v>
      </c>
      <c r="B1281" s="27" t="s">
        <v>2831</v>
      </c>
      <c r="C1281" s="28" t="s">
        <v>650</v>
      </c>
      <c r="D1281" s="11"/>
      <c r="E1281" s="11"/>
      <c r="F1281" s="52">
        <f t="shared" si="405"/>
        <v>0</v>
      </c>
      <c r="G1281" s="53"/>
      <c r="H1281" s="11"/>
      <c r="I1281" s="68">
        <f t="shared" si="406"/>
        <v>0</v>
      </c>
      <c r="J1281" s="54"/>
      <c r="K1281" s="53"/>
      <c r="L1281" s="68">
        <f t="shared" si="401"/>
        <v>0</v>
      </c>
      <c r="M1281" s="54">
        <f t="shared" si="404"/>
        <v>0</v>
      </c>
    </row>
    <row r="1282" spans="1:13" s="2" customFormat="1" ht="54" x14ac:dyDescent="0.25">
      <c r="A1282" s="27" t="s">
        <v>2803</v>
      </c>
      <c r="B1282" s="27" t="s">
        <v>2832</v>
      </c>
      <c r="C1282" s="28" t="s">
        <v>674</v>
      </c>
      <c r="D1282" s="11"/>
      <c r="E1282" s="11"/>
      <c r="F1282" s="52">
        <f t="shared" si="405"/>
        <v>0</v>
      </c>
      <c r="G1282" s="53"/>
      <c r="H1282" s="11"/>
      <c r="I1282" s="68">
        <f t="shared" si="406"/>
        <v>0</v>
      </c>
      <c r="J1282" s="54"/>
      <c r="K1282" s="53"/>
      <c r="L1282" s="68">
        <f t="shared" si="401"/>
        <v>0</v>
      </c>
      <c r="M1282" s="54">
        <f t="shared" si="404"/>
        <v>0</v>
      </c>
    </row>
    <row r="1283" spans="1:13" s="2" customFormat="1" ht="27" x14ac:dyDescent="0.25">
      <c r="A1283" s="27" t="s">
        <v>2803</v>
      </c>
      <c r="B1283" s="27" t="s">
        <v>2833</v>
      </c>
      <c r="C1283" s="28" t="s">
        <v>722</v>
      </c>
      <c r="D1283" s="11"/>
      <c r="E1283" s="11"/>
      <c r="F1283" s="52">
        <f t="shared" si="405"/>
        <v>0</v>
      </c>
      <c r="G1283" s="53"/>
      <c r="H1283" s="11"/>
      <c r="I1283" s="68">
        <f t="shared" si="406"/>
        <v>0</v>
      </c>
      <c r="J1283" s="54"/>
      <c r="K1283" s="53"/>
      <c r="L1283" s="68">
        <f t="shared" si="401"/>
        <v>0</v>
      </c>
      <c r="M1283" s="54">
        <f t="shared" si="404"/>
        <v>0</v>
      </c>
    </row>
    <row r="1284" spans="1:13" s="2" customFormat="1" ht="27" x14ac:dyDescent="0.25">
      <c r="A1284" s="27" t="s">
        <v>2803</v>
      </c>
      <c r="B1284" s="27" t="s">
        <v>2834</v>
      </c>
      <c r="C1284" s="28" t="s">
        <v>755</v>
      </c>
      <c r="D1284" s="11"/>
      <c r="E1284" s="11"/>
      <c r="F1284" s="52">
        <f t="shared" si="405"/>
        <v>0</v>
      </c>
      <c r="G1284" s="53"/>
      <c r="H1284" s="11">
        <v>10500000</v>
      </c>
      <c r="I1284" s="68">
        <f t="shared" si="406"/>
        <v>10500000</v>
      </c>
      <c r="J1284" s="54"/>
      <c r="K1284" s="53"/>
      <c r="L1284" s="68">
        <f t="shared" si="401"/>
        <v>0</v>
      </c>
      <c r="M1284" s="54">
        <f t="shared" si="404"/>
        <v>10500000</v>
      </c>
    </row>
    <row r="1285" spans="1:13" s="2" customFormat="1" ht="27" x14ac:dyDescent="0.25">
      <c r="A1285" s="27" t="s">
        <v>2803</v>
      </c>
      <c r="B1285" s="27" t="s">
        <v>2835</v>
      </c>
      <c r="C1285" s="28" t="s">
        <v>863</v>
      </c>
      <c r="D1285" s="11"/>
      <c r="E1285" s="11"/>
      <c r="F1285" s="52">
        <f t="shared" si="405"/>
        <v>0</v>
      </c>
      <c r="G1285" s="53"/>
      <c r="H1285" s="11"/>
      <c r="I1285" s="68">
        <f t="shared" si="406"/>
        <v>0</v>
      </c>
      <c r="J1285" s="54"/>
      <c r="K1285" s="53"/>
      <c r="L1285" s="68">
        <f t="shared" si="401"/>
        <v>0</v>
      </c>
      <c r="M1285" s="54">
        <f t="shared" si="404"/>
        <v>0</v>
      </c>
    </row>
    <row r="1286" spans="1:13" s="2" customFormat="1" ht="13.5" x14ac:dyDescent="0.25">
      <c r="A1286" s="27" t="s">
        <v>2803</v>
      </c>
      <c r="B1286" s="27" t="s">
        <v>2836</v>
      </c>
      <c r="C1286" s="28" t="s">
        <v>914</v>
      </c>
      <c r="D1286" s="11"/>
      <c r="E1286" s="11"/>
      <c r="F1286" s="52">
        <f t="shared" si="405"/>
        <v>0</v>
      </c>
      <c r="G1286" s="53"/>
      <c r="H1286" s="11"/>
      <c r="I1286" s="68">
        <f t="shared" si="406"/>
        <v>0</v>
      </c>
      <c r="J1286" s="54"/>
      <c r="K1286" s="53"/>
      <c r="L1286" s="68">
        <f t="shared" si="401"/>
        <v>0</v>
      </c>
      <c r="M1286" s="54">
        <f t="shared" si="404"/>
        <v>0</v>
      </c>
    </row>
    <row r="1287" spans="1:13" ht="27" x14ac:dyDescent="0.25">
      <c r="A1287" s="16" t="s">
        <v>2803</v>
      </c>
      <c r="B1287" s="16" t="s">
        <v>2801</v>
      </c>
      <c r="C1287" s="26" t="s">
        <v>1595</v>
      </c>
      <c r="D1287" s="7">
        <f>+D1288</f>
        <v>0</v>
      </c>
      <c r="E1287" s="7">
        <f>+E1288</f>
        <v>0</v>
      </c>
      <c r="F1287" s="8">
        <f t="shared" ref="F1287:I1288" si="407">+F1288</f>
        <v>0</v>
      </c>
      <c r="G1287" s="10">
        <f>+G1288</f>
        <v>0</v>
      </c>
      <c r="H1287" s="7">
        <f>+H1288</f>
        <v>22000000</v>
      </c>
      <c r="I1287" s="65">
        <f t="shared" si="407"/>
        <v>22000000</v>
      </c>
      <c r="J1287" s="43">
        <f>+J1288</f>
        <v>0</v>
      </c>
      <c r="K1287" s="10">
        <f>+K1288</f>
        <v>0</v>
      </c>
      <c r="L1287" s="65">
        <f t="shared" si="401"/>
        <v>0</v>
      </c>
      <c r="M1287" s="42">
        <f t="shared" ref="M1287:M1288" si="408">L1287+I1287</f>
        <v>22000000</v>
      </c>
    </row>
    <row r="1288" spans="1:13" s="2" customFormat="1" ht="13.5" x14ac:dyDescent="0.25">
      <c r="A1288" s="16" t="s">
        <v>2803</v>
      </c>
      <c r="B1288" s="16" t="s">
        <v>2837</v>
      </c>
      <c r="C1288" s="17" t="s">
        <v>170</v>
      </c>
      <c r="D1288" s="7">
        <f>+D1289</f>
        <v>0</v>
      </c>
      <c r="E1288" s="7">
        <f>+E1289</f>
        <v>0</v>
      </c>
      <c r="F1288" s="8">
        <f t="shared" si="407"/>
        <v>0</v>
      </c>
      <c r="G1288" s="10">
        <f>+G1289</f>
        <v>0</v>
      </c>
      <c r="H1288" s="7">
        <f>+H1289</f>
        <v>22000000</v>
      </c>
      <c r="I1288" s="65">
        <f t="shared" si="407"/>
        <v>22000000</v>
      </c>
      <c r="J1288" s="43">
        <f>+J1289</f>
        <v>0</v>
      </c>
      <c r="K1288" s="10">
        <f>+K1289</f>
        <v>0</v>
      </c>
      <c r="L1288" s="65">
        <f t="shared" si="401"/>
        <v>0</v>
      </c>
      <c r="M1288" s="42">
        <f t="shared" si="408"/>
        <v>22000000</v>
      </c>
    </row>
    <row r="1289" spans="1:13" s="2" customFormat="1" ht="13.5" x14ac:dyDescent="0.25">
      <c r="A1289" s="16" t="s">
        <v>2803</v>
      </c>
      <c r="B1289" s="16" t="s">
        <v>2838</v>
      </c>
      <c r="C1289" s="17" t="s">
        <v>330</v>
      </c>
      <c r="D1289" s="7">
        <f>SUM(D1290:D1300)</f>
        <v>0</v>
      </c>
      <c r="E1289" s="7">
        <f>SUM(E1290:E1300)</f>
        <v>0</v>
      </c>
      <c r="F1289" s="8">
        <f>+D1289+E1289</f>
        <v>0</v>
      </c>
      <c r="G1289" s="10">
        <f>SUM(G1290:G1300)</f>
        <v>0</v>
      </c>
      <c r="H1289" s="7">
        <f>SUM(H1290:H1300)</f>
        <v>22000000</v>
      </c>
      <c r="I1289" s="65">
        <f>+SUM(F1289:H1289)</f>
        <v>22000000</v>
      </c>
      <c r="J1289" s="43">
        <f>SUM(J1290:J1300)</f>
        <v>0</v>
      </c>
      <c r="K1289" s="10">
        <f>SUM(K1290:K1300)</f>
        <v>0</v>
      </c>
      <c r="L1289" s="65">
        <f t="shared" si="401"/>
        <v>0</v>
      </c>
      <c r="M1289" s="42">
        <f>SUM(M1290:M1300)</f>
        <v>22000000</v>
      </c>
    </row>
    <row r="1290" spans="1:13" s="2" customFormat="1" ht="27" x14ac:dyDescent="0.25">
      <c r="A1290" s="27" t="s">
        <v>2803</v>
      </c>
      <c r="B1290" s="27" t="s">
        <v>2839</v>
      </c>
      <c r="C1290" s="28" t="s">
        <v>333</v>
      </c>
      <c r="D1290" s="11"/>
      <c r="E1290" s="11"/>
      <c r="F1290" s="52">
        <f>SUM(D1290:E1290)</f>
        <v>0</v>
      </c>
      <c r="G1290" s="53"/>
      <c r="H1290" s="11"/>
      <c r="I1290" s="68">
        <f>+SUM(H1290,G1290)+F1290</f>
        <v>0</v>
      </c>
      <c r="J1290" s="54"/>
      <c r="K1290" s="53"/>
      <c r="L1290" s="68">
        <f t="shared" si="401"/>
        <v>0</v>
      </c>
      <c r="M1290" s="54">
        <f t="shared" ref="M1290:M1300" si="409">+L1290+I1290</f>
        <v>0</v>
      </c>
    </row>
    <row r="1291" spans="1:13" s="2" customFormat="1" ht="27" x14ac:dyDescent="0.25">
      <c r="A1291" s="27" t="s">
        <v>2803</v>
      </c>
      <c r="B1291" s="27" t="s">
        <v>2840</v>
      </c>
      <c r="C1291" s="28" t="s">
        <v>369</v>
      </c>
      <c r="D1291" s="11"/>
      <c r="E1291" s="11"/>
      <c r="F1291" s="52">
        <f t="shared" ref="F1291:F1300" si="410">SUM(D1291:E1291)</f>
        <v>0</v>
      </c>
      <c r="G1291" s="53"/>
      <c r="H1291" s="11"/>
      <c r="I1291" s="68">
        <f t="shared" ref="I1291:I1300" si="411">+SUM(H1291,G1291)+F1291</f>
        <v>0</v>
      </c>
      <c r="J1291" s="54"/>
      <c r="K1291" s="53"/>
      <c r="L1291" s="68">
        <f t="shared" si="401"/>
        <v>0</v>
      </c>
      <c r="M1291" s="54">
        <f t="shared" si="409"/>
        <v>0</v>
      </c>
    </row>
    <row r="1292" spans="1:13" s="2" customFormat="1" ht="40.5" x14ac:dyDescent="0.25">
      <c r="A1292" s="27" t="s">
        <v>2803</v>
      </c>
      <c r="B1292" s="27" t="s">
        <v>2841</v>
      </c>
      <c r="C1292" s="28" t="s">
        <v>384</v>
      </c>
      <c r="D1292" s="11"/>
      <c r="E1292" s="11"/>
      <c r="F1292" s="52">
        <f t="shared" si="410"/>
        <v>0</v>
      </c>
      <c r="G1292" s="53"/>
      <c r="H1292" s="11"/>
      <c r="I1292" s="68">
        <f t="shared" si="411"/>
        <v>0</v>
      </c>
      <c r="J1292" s="54"/>
      <c r="K1292" s="53"/>
      <c r="L1292" s="68">
        <f t="shared" si="401"/>
        <v>0</v>
      </c>
      <c r="M1292" s="54">
        <f t="shared" si="409"/>
        <v>0</v>
      </c>
    </row>
    <row r="1293" spans="1:13" s="2" customFormat="1" ht="27" x14ac:dyDescent="0.25">
      <c r="A1293" s="27" t="s">
        <v>2803</v>
      </c>
      <c r="B1293" s="27" t="s">
        <v>2842</v>
      </c>
      <c r="C1293" s="28" t="s">
        <v>459</v>
      </c>
      <c r="D1293" s="11"/>
      <c r="E1293" s="11"/>
      <c r="F1293" s="52">
        <f t="shared" si="410"/>
        <v>0</v>
      </c>
      <c r="G1293" s="53"/>
      <c r="H1293" s="11"/>
      <c r="I1293" s="68">
        <f t="shared" si="411"/>
        <v>0</v>
      </c>
      <c r="J1293" s="54"/>
      <c r="K1293" s="53"/>
      <c r="L1293" s="68">
        <f t="shared" si="401"/>
        <v>0</v>
      </c>
      <c r="M1293" s="54">
        <f t="shared" si="409"/>
        <v>0</v>
      </c>
    </row>
    <row r="1294" spans="1:13" s="2" customFormat="1" ht="27" x14ac:dyDescent="0.25">
      <c r="A1294" s="27" t="s">
        <v>2803</v>
      </c>
      <c r="B1294" s="27" t="s">
        <v>2843</v>
      </c>
      <c r="C1294" s="28" t="s">
        <v>588</v>
      </c>
      <c r="D1294" s="11"/>
      <c r="E1294" s="11"/>
      <c r="F1294" s="52">
        <f t="shared" si="410"/>
        <v>0</v>
      </c>
      <c r="G1294" s="53"/>
      <c r="H1294" s="11"/>
      <c r="I1294" s="68">
        <f t="shared" si="411"/>
        <v>0</v>
      </c>
      <c r="J1294" s="54"/>
      <c r="K1294" s="53"/>
      <c r="L1294" s="68">
        <f t="shared" si="401"/>
        <v>0</v>
      </c>
      <c r="M1294" s="54">
        <f t="shared" si="409"/>
        <v>0</v>
      </c>
    </row>
    <row r="1295" spans="1:13" s="2" customFormat="1" ht="27" x14ac:dyDescent="0.25">
      <c r="A1295" s="27" t="s">
        <v>2803</v>
      </c>
      <c r="B1295" s="27" t="s">
        <v>2844</v>
      </c>
      <c r="C1295" s="28" t="s">
        <v>650</v>
      </c>
      <c r="D1295" s="11"/>
      <c r="E1295" s="11"/>
      <c r="F1295" s="52">
        <f t="shared" si="410"/>
        <v>0</v>
      </c>
      <c r="G1295" s="53"/>
      <c r="H1295" s="11"/>
      <c r="I1295" s="68">
        <f t="shared" si="411"/>
        <v>0</v>
      </c>
      <c r="J1295" s="54"/>
      <c r="K1295" s="53"/>
      <c r="L1295" s="68">
        <f t="shared" si="401"/>
        <v>0</v>
      </c>
      <c r="M1295" s="54">
        <f t="shared" si="409"/>
        <v>0</v>
      </c>
    </row>
    <row r="1296" spans="1:13" s="2" customFormat="1" ht="54" x14ac:dyDescent="0.25">
      <c r="A1296" s="27" t="s">
        <v>2803</v>
      </c>
      <c r="B1296" s="27" t="s">
        <v>2845</v>
      </c>
      <c r="C1296" s="28" t="s">
        <v>674</v>
      </c>
      <c r="D1296" s="11"/>
      <c r="E1296" s="11"/>
      <c r="F1296" s="52">
        <f t="shared" si="410"/>
        <v>0</v>
      </c>
      <c r="G1296" s="53"/>
      <c r="H1296" s="11"/>
      <c r="I1296" s="68">
        <f t="shared" si="411"/>
        <v>0</v>
      </c>
      <c r="J1296" s="54"/>
      <c r="K1296" s="53"/>
      <c r="L1296" s="68">
        <f t="shared" si="401"/>
        <v>0</v>
      </c>
      <c r="M1296" s="54">
        <f t="shared" si="409"/>
        <v>0</v>
      </c>
    </row>
    <row r="1297" spans="1:13" s="2" customFormat="1" ht="27" x14ac:dyDescent="0.25">
      <c r="A1297" s="27" t="s">
        <v>2803</v>
      </c>
      <c r="B1297" s="27" t="s">
        <v>2846</v>
      </c>
      <c r="C1297" s="28" t="s">
        <v>722</v>
      </c>
      <c r="D1297" s="11"/>
      <c r="E1297" s="11"/>
      <c r="F1297" s="52">
        <f t="shared" si="410"/>
        <v>0</v>
      </c>
      <c r="G1297" s="53"/>
      <c r="H1297" s="11"/>
      <c r="I1297" s="68">
        <f t="shared" si="411"/>
        <v>0</v>
      </c>
      <c r="J1297" s="54"/>
      <c r="K1297" s="53"/>
      <c r="L1297" s="68">
        <f t="shared" si="401"/>
        <v>0</v>
      </c>
      <c r="M1297" s="54">
        <f t="shared" si="409"/>
        <v>0</v>
      </c>
    </row>
    <row r="1298" spans="1:13" s="2" customFormat="1" ht="27" x14ac:dyDescent="0.25">
      <c r="A1298" s="27" t="s">
        <v>2803</v>
      </c>
      <c r="B1298" s="27" t="s">
        <v>2847</v>
      </c>
      <c r="C1298" s="28" t="s">
        <v>755</v>
      </c>
      <c r="D1298" s="11"/>
      <c r="E1298" s="11"/>
      <c r="F1298" s="52">
        <f t="shared" si="410"/>
        <v>0</v>
      </c>
      <c r="G1298" s="53"/>
      <c r="H1298" s="11">
        <v>22000000</v>
      </c>
      <c r="I1298" s="68">
        <f t="shared" si="411"/>
        <v>22000000</v>
      </c>
      <c r="J1298" s="54"/>
      <c r="K1298" s="53"/>
      <c r="L1298" s="68">
        <f t="shared" si="401"/>
        <v>0</v>
      </c>
      <c r="M1298" s="54">
        <f t="shared" si="409"/>
        <v>22000000</v>
      </c>
    </row>
    <row r="1299" spans="1:13" s="2" customFormat="1" ht="27" x14ac:dyDescent="0.25">
      <c r="A1299" s="27" t="s">
        <v>2803</v>
      </c>
      <c r="B1299" s="27" t="s">
        <v>2848</v>
      </c>
      <c r="C1299" s="28" t="s">
        <v>863</v>
      </c>
      <c r="D1299" s="11"/>
      <c r="E1299" s="11"/>
      <c r="F1299" s="52">
        <f t="shared" si="410"/>
        <v>0</v>
      </c>
      <c r="G1299" s="53"/>
      <c r="H1299" s="11"/>
      <c r="I1299" s="68">
        <f t="shared" si="411"/>
        <v>0</v>
      </c>
      <c r="J1299" s="54"/>
      <c r="K1299" s="53"/>
      <c r="L1299" s="68">
        <f t="shared" si="401"/>
        <v>0</v>
      </c>
      <c r="M1299" s="54">
        <f t="shared" si="409"/>
        <v>0</v>
      </c>
    </row>
    <row r="1300" spans="1:13" s="2" customFormat="1" ht="13.5" x14ac:dyDescent="0.25">
      <c r="A1300" s="27" t="s">
        <v>2803</v>
      </c>
      <c r="B1300" s="27" t="s">
        <v>2849</v>
      </c>
      <c r="C1300" s="28" t="s">
        <v>914</v>
      </c>
      <c r="D1300" s="11"/>
      <c r="E1300" s="11"/>
      <c r="F1300" s="52">
        <f t="shared" si="410"/>
        <v>0</v>
      </c>
      <c r="G1300" s="53"/>
      <c r="H1300" s="11"/>
      <c r="I1300" s="68">
        <f t="shared" si="411"/>
        <v>0</v>
      </c>
      <c r="J1300" s="54"/>
      <c r="K1300" s="53"/>
      <c r="L1300" s="68">
        <f t="shared" si="401"/>
        <v>0</v>
      </c>
      <c r="M1300" s="54">
        <f t="shared" si="409"/>
        <v>0</v>
      </c>
    </row>
    <row r="1301" spans="1:13" ht="13.5" x14ac:dyDescent="0.25">
      <c r="A1301" s="16" t="s">
        <v>1502</v>
      </c>
      <c r="B1301" s="16" t="s">
        <v>1503</v>
      </c>
      <c r="C1301" s="26" t="s">
        <v>1504</v>
      </c>
      <c r="D1301" s="7">
        <f>+D1302+D1316+D1330</f>
        <v>0</v>
      </c>
      <c r="E1301" s="7">
        <f>+E1302+E1316+E1330</f>
        <v>11983000</v>
      </c>
      <c r="F1301" s="8">
        <f>+D1301+E1301</f>
        <v>11983000</v>
      </c>
      <c r="G1301" s="10">
        <f>+G1302+G1316+G1330</f>
        <v>0</v>
      </c>
      <c r="H1301" s="7">
        <f>+H1302+H1316+H1330</f>
        <v>57000000</v>
      </c>
      <c r="I1301" s="65">
        <f>+SUM(F1301:H1301)</f>
        <v>68983000</v>
      </c>
      <c r="J1301" s="43">
        <f>+J1302+J1316+J1330</f>
        <v>0</v>
      </c>
      <c r="K1301" s="10">
        <f>+K1302+K1316+K1330</f>
        <v>0</v>
      </c>
      <c r="L1301" s="65">
        <f t="shared" si="401"/>
        <v>0</v>
      </c>
      <c r="M1301" s="43">
        <f>+I1301+L1301</f>
        <v>68983000</v>
      </c>
    </row>
    <row r="1302" spans="1:13" ht="27" x14ac:dyDescent="0.25">
      <c r="A1302" s="16" t="s">
        <v>2809</v>
      </c>
      <c r="B1302" s="16" t="s">
        <v>2806</v>
      </c>
      <c r="C1302" s="26" t="s">
        <v>1598</v>
      </c>
      <c r="D1302" s="7">
        <f>+D1303</f>
        <v>0</v>
      </c>
      <c r="E1302" s="7">
        <f>+E1303</f>
        <v>11983000</v>
      </c>
      <c r="F1302" s="8">
        <f t="shared" ref="F1302:I1303" si="412">+F1303</f>
        <v>11983000</v>
      </c>
      <c r="G1302" s="10">
        <f>+G1303</f>
        <v>0</v>
      </c>
      <c r="H1302" s="7">
        <f>+H1303</f>
        <v>25000000</v>
      </c>
      <c r="I1302" s="65">
        <f t="shared" si="412"/>
        <v>36983000</v>
      </c>
      <c r="J1302" s="43">
        <f>+J1303</f>
        <v>0</v>
      </c>
      <c r="K1302" s="10">
        <f>+K1303</f>
        <v>0</v>
      </c>
      <c r="L1302" s="65">
        <f t="shared" si="401"/>
        <v>0</v>
      </c>
      <c r="M1302" s="42">
        <f t="shared" ref="M1302:M1303" si="413">L1302+I1302</f>
        <v>36983000</v>
      </c>
    </row>
    <row r="1303" spans="1:13" s="2" customFormat="1" ht="13.5" x14ac:dyDescent="0.25">
      <c r="A1303" s="16" t="s">
        <v>2809</v>
      </c>
      <c r="B1303" s="16" t="s">
        <v>2954</v>
      </c>
      <c r="C1303" s="17" t="s">
        <v>170</v>
      </c>
      <c r="D1303" s="7">
        <f>+D1304</f>
        <v>0</v>
      </c>
      <c r="E1303" s="7">
        <f>+E1304</f>
        <v>11983000</v>
      </c>
      <c r="F1303" s="8">
        <f t="shared" si="412"/>
        <v>11983000</v>
      </c>
      <c r="G1303" s="10">
        <f>+G1304</f>
        <v>0</v>
      </c>
      <c r="H1303" s="7">
        <f>+H1304</f>
        <v>25000000</v>
      </c>
      <c r="I1303" s="65">
        <f t="shared" si="412"/>
        <v>36983000</v>
      </c>
      <c r="J1303" s="43">
        <f>+J1304</f>
        <v>0</v>
      </c>
      <c r="K1303" s="10">
        <f>+K1304</f>
        <v>0</v>
      </c>
      <c r="L1303" s="65">
        <f t="shared" si="401"/>
        <v>0</v>
      </c>
      <c r="M1303" s="42">
        <f t="shared" si="413"/>
        <v>36983000</v>
      </c>
    </row>
    <row r="1304" spans="1:13" s="2" customFormat="1" ht="13.5" x14ac:dyDescent="0.25">
      <c r="A1304" s="16" t="s">
        <v>2809</v>
      </c>
      <c r="B1304" s="16" t="s">
        <v>2955</v>
      </c>
      <c r="C1304" s="17" t="s">
        <v>330</v>
      </c>
      <c r="D1304" s="7">
        <f>SUM(D1305:D1315)</f>
        <v>0</v>
      </c>
      <c r="E1304" s="7">
        <f>SUM(E1305:E1315)</f>
        <v>11983000</v>
      </c>
      <c r="F1304" s="8">
        <f>+D1304+E1304</f>
        <v>11983000</v>
      </c>
      <c r="G1304" s="10">
        <f>SUM(G1305:G1315)</f>
        <v>0</v>
      </c>
      <c r="H1304" s="7">
        <f>SUM(H1305:H1315)</f>
        <v>25000000</v>
      </c>
      <c r="I1304" s="65">
        <f>+SUM(F1304:H1304)</f>
        <v>36983000</v>
      </c>
      <c r="J1304" s="43">
        <f>SUM(J1305:J1315)</f>
        <v>0</v>
      </c>
      <c r="K1304" s="10">
        <f>SUM(K1305:K1315)</f>
        <v>0</v>
      </c>
      <c r="L1304" s="65">
        <f t="shared" si="401"/>
        <v>0</v>
      </c>
      <c r="M1304" s="42">
        <f>SUM(M1305:M1315)</f>
        <v>36983000</v>
      </c>
    </row>
    <row r="1305" spans="1:13" s="2" customFormat="1" ht="27" x14ac:dyDescent="0.25">
      <c r="A1305" s="27" t="s">
        <v>2809</v>
      </c>
      <c r="B1305" s="27" t="s">
        <v>2956</v>
      </c>
      <c r="C1305" s="28" t="s">
        <v>333</v>
      </c>
      <c r="D1305" s="11"/>
      <c r="E1305" s="11"/>
      <c r="F1305" s="52">
        <f>SUM(D1305:E1305)</f>
        <v>0</v>
      </c>
      <c r="G1305" s="53"/>
      <c r="H1305" s="11"/>
      <c r="I1305" s="68">
        <f>+SUM(H1305,G1305)+F1305</f>
        <v>0</v>
      </c>
      <c r="J1305" s="54"/>
      <c r="K1305" s="53"/>
      <c r="L1305" s="68">
        <f t="shared" si="401"/>
        <v>0</v>
      </c>
      <c r="M1305" s="54">
        <f t="shared" ref="M1305:M1315" si="414">+L1305+I1305</f>
        <v>0</v>
      </c>
    </row>
    <row r="1306" spans="1:13" s="2" customFormat="1" ht="27" x14ac:dyDescent="0.25">
      <c r="A1306" s="27" t="s">
        <v>2809</v>
      </c>
      <c r="B1306" s="27" t="s">
        <v>2957</v>
      </c>
      <c r="C1306" s="28" t="s">
        <v>369</v>
      </c>
      <c r="D1306" s="11"/>
      <c r="E1306" s="11"/>
      <c r="F1306" s="52">
        <f t="shared" ref="F1306:F1315" si="415">SUM(D1306:E1306)</f>
        <v>0</v>
      </c>
      <c r="G1306" s="53"/>
      <c r="H1306" s="11"/>
      <c r="I1306" s="68">
        <f t="shared" ref="I1306:I1315" si="416">+SUM(H1306,G1306)+F1306</f>
        <v>0</v>
      </c>
      <c r="J1306" s="54"/>
      <c r="K1306" s="53"/>
      <c r="L1306" s="68">
        <f t="shared" si="401"/>
        <v>0</v>
      </c>
      <c r="M1306" s="54">
        <f t="shared" si="414"/>
        <v>0</v>
      </c>
    </row>
    <row r="1307" spans="1:13" s="2" customFormat="1" ht="40.5" x14ac:dyDescent="0.25">
      <c r="A1307" s="27" t="s">
        <v>2809</v>
      </c>
      <c r="B1307" s="27" t="s">
        <v>2958</v>
      </c>
      <c r="C1307" s="28" t="s">
        <v>384</v>
      </c>
      <c r="D1307" s="11"/>
      <c r="E1307" s="11"/>
      <c r="F1307" s="52">
        <f t="shared" si="415"/>
        <v>0</v>
      </c>
      <c r="G1307" s="53"/>
      <c r="H1307" s="11"/>
      <c r="I1307" s="68">
        <f t="shared" si="416"/>
        <v>0</v>
      </c>
      <c r="J1307" s="54"/>
      <c r="K1307" s="53"/>
      <c r="L1307" s="68">
        <f t="shared" si="401"/>
        <v>0</v>
      </c>
      <c r="M1307" s="54">
        <f t="shared" si="414"/>
        <v>0</v>
      </c>
    </row>
    <row r="1308" spans="1:13" s="2" customFormat="1" ht="27" x14ac:dyDescent="0.25">
      <c r="A1308" s="27" t="s">
        <v>2809</v>
      </c>
      <c r="B1308" s="27" t="s">
        <v>2959</v>
      </c>
      <c r="C1308" s="28" t="s">
        <v>459</v>
      </c>
      <c r="D1308" s="11"/>
      <c r="E1308" s="11"/>
      <c r="F1308" s="52">
        <f t="shared" si="415"/>
        <v>0</v>
      </c>
      <c r="G1308" s="53"/>
      <c r="H1308" s="11"/>
      <c r="I1308" s="68">
        <f t="shared" si="416"/>
        <v>0</v>
      </c>
      <c r="J1308" s="54"/>
      <c r="K1308" s="53"/>
      <c r="L1308" s="68">
        <f t="shared" si="401"/>
        <v>0</v>
      </c>
      <c r="M1308" s="54">
        <f t="shared" si="414"/>
        <v>0</v>
      </c>
    </row>
    <row r="1309" spans="1:13" s="2" customFormat="1" ht="27" x14ac:dyDescent="0.25">
      <c r="A1309" s="27" t="s">
        <v>2809</v>
      </c>
      <c r="B1309" s="27" t="s">
        <v>2960</v>
      </c>
      <c r="C1309" s="28" t="s">
        <v>588</v>
      </c>
      <c r="D1309" s="11"/>
      <c r="E1309" s="11"/>
      <c r="F1309" s="52">
        <f t="shared" si="415"/>
        <v>0</v>
      </c>
      <c r="G1309" s="53"/>
      <c r="H1309" s="11"/>
      <c r="I1309" s="68">
        <f t="shared" si="416"/>
        <v>0</v>
      </c>
      <c r="J1309" s="54"/>
      <c r="K1309" s="53"/>
      <c r="L1309" s="68">
        <f t="shared" si="401"/>
        <v>0</v>
      </c>
      <c r="M1309" s="54">
        <f t="shared" si="414"/>
        <v>0</v>
      </c>
    </row>
    <row r="1310" spans="1:13" s="2" customFormat="1" ht="27" x14ac:dyDescent="0.25">
      <c r="A1310" s="27" t="s">
        <v>2809</v>
      </c>
      <c r="B1310" s="27" t="s">
        <v>2961</v>
      </c>
      <c r="C1310" s="28" t="s">
        <v>650</v>
      </c>
      <c r="D1310" s="11"/>
      <c r="E1310" s="11"/>
      <c r="F1310" s="52">
        <f t="shared" si="415"/>
        <v>0</v>
      </c>
      <c r="G1310" s="53"/>
      <c r="H1310" s="11"/>
      <c r="I1310" s="68">
        <f t="shared" si="416"/>
        <v>0</v>
      </c>
      <c r="J1310" s="54"/>
      <c r="K1310" s="53"/>
      <c r="L1310" s="68">
        <f t="shared" si="401"/>
        <v>0</v>
      </c>
      <c r="M1310" s="54">
        <f t="shared" si="414"/>
        <v>0</v>
      </c>
    </row>
    <row r="1311" spans="1:13" s="2" customFormat="1" ht="54" x14ac:dyDescent="0.25">
      <c r="A1311" s="27" t="s">
        <v>2809</v>
      </c>
      <c r="B1311" s="27" t="s">
        <v>2962</v>
      </c>
      <c r="C1311" s="28" t="s">
        <v>674</v>
      </c>
      <c r="D1311" s="11"/>
      <c r="E1311" s="11"/>
      <c r="F1311" s="52">
        <f t="shared" si="415"/>
        <v>0</v>
      </c>
      <c r="G1311" s="53"/>
      <c r="H1311" s="11"/>
      <c r="I1311" s="68">
        <f t="shared" si="416"/>
        <v>0</v>
      </c>
      <c r="J1311" s="54"/>
      <c r="K1311" s="53"/>
      <c r="L1311" s="68">
        <f t="shared" si="401"/>
        <v>0</v>
      </c>
      <c r="M1311" s="54">
        <f t="shared" si="414"/>
        <v>0</v>
      </c>
    </row>
    <row r="1312" spans="1:13" s="2" customFormat="1" ht="27" x14ac:dyDescent="0.25">
      <c r="A1312" s="27" t="s">
        <v>2809</v>
      </c>
      <c r="B1312" s="27" t="s">
        <v>2963</v>
      </c>
      <c r="C1312" s="28" t="s">
        <v>722</v>
      </c>
      <c r="D1312" s="11"/>
      <c r="E1312" s="11"/>
      <c r="F1312" s="52">
        <f t="shared" si="415"/>
        <v>0</v>
      </c>
      <c r="G1312" s="53"/>
      <c r="H1312" s="11"/>
      <c r="I1312" s="68">
        <f t="shared" si="416"/>
        <v>0</v>
      </c>
      <c r="J1312" s="54"/>
      <c r="K1312" s="53"/>
      <c r="L1312" s="68">
        <f t="shared" si="401"/>
        <v>0</v>
      </c>
      <c r="M1312" s="54">
        <f t="shared" si="414"/>
        <v>0</v>
      </c>
    </row>
    <row r="1313" spans="1:13" s="2" customFormat="1" ht="27" x14ac:dyDescent="0.25">
      <c r="A1313" s="27" t="s">
        <v>2809</v>
      </c>
      <c r="B1313" s="27" t="s">
        <v>2964</v>
      </c>
      <c r="C1313" s="28" t="s">
        <v>755</v>
      </c>
      <c r="D1313" s="11"/>
      <c r="E1313" s="11">
        <v>11983000</v>
      </c>
      <c r="F1313" s="52">
        <f t="shared" si="415"/>
        <v>11983000</v>
      </c>
      <c r="G1313" s="53"/>
      <c r="H1313" s="11">
        <v>25000000</v>
      </c>
      <c r="I1313" s="68">
        <f t="shared" si="416"/>
        <v>36983000</v>
      </c>
      <c r="J1313" s="54"/>
      <c r="K1313" s="53"/>
      <c r="L1313" s="68">
        <f t="shared" si="401"/>
        <v>0</v>
      </c>
      <c r="M1313" s="54">
        <f t="shared" si="414"/>
        <v>36983000</v>
      </c>
    </row>
    <row r="1314" spans="1:13" s="2" customFormat="1" ht="27" x14ac:dyDescent="0.25">
      <c r="A1314" s="27" t="s">
        <v>2809</v>
      </c>
      <c r="B1314" s="27" t="s">
        <v>2965</v>
      </c>
      <c r="C1314" s="28" t="s">
        <v>863</v>
      </c>
      <c r="D1314" s="11"/>
      <c r="E1314" s="11"/>
      <c r="F1314" s="52">
        <f t="shared" si="415"/>
        <v>0</v>
      </c>
      <c r="G1314" s="53"/>
      <c r="H1314" s="11"/>
      <c r="I1314" s="68">
        <f t="shared" si="416"/>
        <v>0</v>
      </c>
      <c r="J1314" s="54"/>
      <c r="K1314" s="53"/>
      <c r="L1314" s="68">
        <f t="shared" si="401"/>
        <v>0</v>
      </c>
      <c r="M1314" s="54">
        <f t="shared" si="414"/>
        <v>0</v>
      </c>
    </row>
    <row r="1315" spans="1:13" s="2" customFormat="1" ht="13.5" x14ac:dyDescent="0.25">
      <c r="A1315" s="27" t="s">
        <v>2809</v>
      </c>
      <c r="B1315" s="27" t="s">
        <v>2966</v>
      </c>
      <c r="C1315" s="28" t="s">
        <v>914</v>
      </c>
      <c r="D1315" s="11"/>
      <c r="E1315" s="11"/>
      <c r="F1315" s="52">
        <f t="shared" si="415"/>
        <v>0</v>
      </c>
      <c r="G1315" s="53"/>
      <c r="H1315" s="11"/>
      <c r="I1315" s="68">
        <f t="shared" si="416"/>
        <v>0</v>
      </c>
      <c r="J1315" s="54"/>
      <c r="K1315" s="53"/>
      <c r="L1315" s="68">
        <f t="shared" si="401"/>
        <v>0</v>
      </c>
      <c r="M1315" s="54">
        <f t="shared" si="414"/>
        <v>0</v>
      </c>
    </row>
    <row r="1316" spans="1:13" ht="27" x14ac:dyDescent="0.25">
      <c r="A1316" s="16" t="s">
        <v>2809</v>
      </c>
      <c r="B1316" s="16" t="s">
        <v>2807</v>
      </c>
      <c r="C1316" s="26" t="s">
        <v>1599</v>
      </c>
      <c r="D1316" s="7">
        <f>+D1317</f>
        <v>0</v>
      </c>
      <c r="E1316" s="7">
        <f>+E1317</f>
        <v>0</v>
      </c>
      <c r="F1316" s="8">
        <f t="shared" ref="F1316:I1317" si="417">+F1317</f>
        <v>0</v>
      </c>
      <c r="G1316" s="10">
        <f>+G1317</f>
        <v>0</v>
      </c>
      <c r="H1316" s="7">
        <f>+H1317</f>
        <v>20000000</v>
      </c>
      <c r="I1316" s="65">
        <f t="shared" si="417"/>
        <v>20000000</v>
      </c>
      <c r="J1316" s="43">
        <f>+J1317</f>
        <v>0</v>
      </c>
      <c r="K1316" s="10">
        <f>+K1317</f>
        <v>0</v>
      </c>
      <c r="L1316" s="65">
        <f t="shared" si="401"/>
        <v>0</v>
      </c>
      <c r="M1316" s="42">
        <f t="shared" ref="M1316:M1317" si="418">L1316+I1316</f>
        <v>20000000</v>
      </c>
    </row>
    <row r="1317" spans="1:13" s="2" customFormat="1" ht="13.5" x14ac:dyDescent="0.25">
      <c r="A1317" s="16" t="s">
        <v>2809</v>
      </c>
      <c r="B1317" s="16" t="s">
        <v>2941</v>
      </c>
      <c r="C1317" s="17" t="s">
        <v>170</v>
      </c>
      <c r="D1317" s="7">
        <f>+D1318</f>
        <v>0</v>
      </c>
      <c r="E1317" s="7">
        <f>+E1318</f>
        <v>0</v>
      </c>
      <c r="F1317" s="8">
        <f t="shared" si="417"/>
        <v>0</v>
      </c>
      <c r="G1317" s="10">
        <f>+G1318</f>
        <v>0</v>
      </c>
      <c r="H1317" s="7">
        <f>+H1318</f>
        <v>20000000</v>
      </c>
      <c r="I1317" s="65">
        <f t="shared" si="417"/>
        <v>20000000</v>
      </c>
      <c r="J1317" s="43">
        <f>+J1318</f>
        <v>0</v>
      </c>
      <c r="K1317" s="10">
        <f>+K1318</f>
        <v>0</v>
      </c>
      <c r="L1317" s="65">
        <f t="shared" si="401"/>
        <v>0</v>
      </c>
      <c r="M1317" s="42">
        <f t="shared" si="418"/>
        <v>20000000</v>
      </c>
    </row>
    <row r="1318" spans="1:13" s="2" customFormat="1" ht="13.5" x14ac:dyDescent="0.25">
      <c r="A1318" s="16" t="s">
        <v>2809</v>
      </c>
      <c r="B1318" s="16" t="s">
        <v>2942</v>
      </c>
      <c r="C1318" s="17" t="s">
        <v>330</v>
      </c>
      <c r="D1318" s="7">
        <f>SUM(D1319:D1329)</f>
        <v>0</v>
      </c>
      <c r="E1318" s="7">
        <f>SUM(E1319:E1329)</f>
        <v>0</v>
      </c>
      <c r="F1318" s="8">
        <f>+D1318+E1318</f>
        <v>0</v>
      </c>
      <c r="G1318" s="10">
        <f>SUM(G1319:G1329)</f>
        <v>0</v>
      </c>
      <c r="H1318" s="7">
        <f>SUM(H1319:H1329)</f>
        <v>20000000</v>
      </c>
      <c r="I1318" s="65">
        <f>+SUM(F1318:H1318)</f>
        <v>20000000</v>
      </c>
      <c r="J1318" s="43">
        <f>SUM(J1319:J1329)</f>
        <v>0</v>
      </c>
      <c r="K1318" s="10">
        <f>SUM(K1319:K1329)</f>
        <v>0</v>
      </c>
      <c r="L1318" s="65">
        <f t="shared" si="401"/>
        <v>0</v>
      </c>
      <c r="M1318" s="42">
        <f>SUM(M1319:M1329)</f>
        <v>20000000</v>
      </c>
    </row>
    <row r="1319" spans="1:13" s="2" customFormat="1" ht="27" x14ac:dyDescent="0.25">
      <c r="A1319" s="27" t="s">
        <v>2809</v>
      </c>
      <c r="B1319" s="27" t="s">
        <v>2943</v>
      </c>
      <c r="C1319" s="28" t="s">
        <v>333</v>
      </c>
      <c r="D1319" s="11"/>
      <c r="E1319" s="11"/>
      <c r="F1319" s="52">
        <f>SUM(D1319:E1319)</f>
        <v>0</v>
      </c>
      <c r="G1319" s="53"/>
      <c r="H1319" s="11"/>
      <c r="I1319" s="68">
        <f>+SUM(H1319,G1319)+F1319</f>
        <v>0</v>
      </c>
      <c r="J1319" s="54"/>
      <c r="K1319" s="53"/>
      <c r="L1319" s="68">
        <f t="shared" si="401"/>
        <v>0</v>
      </c>
      <c r="M1319" s="54">
        <f t="shared" ref="M1319:M1329" si="419">+L1319+I1319</f>
        <v>0</v>
      </c>
    </row>
    <row r="1320" spans="1:13" s="2" customFormat="1" ht="27" x14ac:dyDescent="0.25">
      <c r="A1320" s="27" t="s">
        <v>2809</v>
      </c>
      <c r="B1320" s="27" t="s">
        <v>2944</v>
      </c>
      <c r="C1320" s="28" t="s">
        <v>369</v>
      </c>
      <c r="D1320" s="11"/>
      <c r="E1320" s="11"/>
      <c r="F1320" s="52">
        <f t="shared" ref="F1320:F1329" si="420">SUM(D1320:E1320)</f>
        <v>0</v>
      </c>
      <c r="G1320" s="53"/>
      <c r="H1320" s="11"/>
      <c r="I1320" s="68">
        <f t="shared" ref="I1320:I1329" si="421">+SUM(H1320,G1320)+F1320</f>
        <v>0</v>
      </c>
      <c r="J1320" s="54"/>
      <c r="K1320" s="53"/>
      <c r="L1320" s="68">
        <f t="shared" si="401"/>
        <v>0</v>
      </c>
      <c r="M1320" s="54">
        <f t="shared" si="419"/>
        <v>0</v>
      </c>
    </row>
    <row r="1321" spans="1:13" s="2" customFormat="1" ht="40.5" x14ac:dyDescent="0.25">
      <c r="A1321" s="27" t="s">
        <v>2809</v>
      </c>
      <c r="B1321" s="27" t="s">
        <v>2945</v>
      </c>
      <c r="C1321" s="28" t="s">
        <v>384</v>
      </c>
      <c r="D1321" s="11"/>
      <c r="E1321" s="11"/>
      <c r="F1321" s="52">
        <f t="shared" si="420"/>
        <v>0</v>
      </c>
      <c r="G1321" s="53"/>
      <c r="H1321" s="11"/>
      <c r="I1321" s="68">
        <f t="shared" si="421"/>
        <v>0</v>
      </c>
      <c r="J1321" s="54"/>
      <c r="K1321" s="53"/>
      <c r="L1321" s="68">
        <f t="shared" si="401"/>
        <v>0</v>
      </c>
      <c r="M1321" s="54">
        <f t="shared" si="419"/>
        <v>0</v>
      </c>
    </row>
    <row r="1322" spans="1:13" s="2" customFormat="1" ht="27" x14ac:dyDescent="0.25">
      <c r="A1322" s="27" t="s">
        <v>2809</v>
      </c>
      <c r="B1322" s="27" t="s">
        <v>2946</v>
      </c>
      <c r="C1322" s="28" t="s">
        <v>459</v>
      </c>
      <c r="D1322" s="11"/>
      <c r="E1322" s="11"/>
      <c r="F1322" s="52">
        <f t="shared" si="420"/>
        <v>0</v>
      </c>
      <c r="G1322" s="53"/>
      <c r="H1322" s="11"/>
      <c r="I1322" s="68">
        <f t="shared" si="421"/>
        <v>0</v>
      </c>
      <c r="J1322" s="54"/>
      <c r="K1322" s="53"/>
      <c r="L1322" s="68">
        <f t="shared" si="401"/>
        <v>0</v>
      </c>
      <c r="M1322" s="54">
        <f t="shared" si="419"/>
        <v>0</v>
      </c>
    </row>
    <row r="1323" spans="1:13" s="2" customFormat="1" ht="27" x14ac:dyDescent="0.25">
      <c r="A1323" s="27" t="s">
        <v>2809</v>
      </c>
      <c r="B1323" s="27" t="s">
        <v>2947</v>
      </c>
      <c r="C1323" s="28" t="s">
        <v>588</v>
      </c>
      <c r="D1323" s="11"/>
      <c r="E1323" s="11"/>
      <c r="F1323" s="52">
        <f t="shared" si="420"/>
        <v>0</v>
      </c>
      <c r="G1323" s="53"/>
      <c r="H1323" s="11"/>
      <c r="I1323" s="68">
        <f t="shared" si="421"/>
        <v>0</v>
      </c>
      <c r="J1323" s="54"/>
      <c r="K1323" s="53"/>
      <c r="L1323" s="68">
        <f t="shared" si="401"/>
        <v>0</v>
      </c>
      <c r="M1323" s="54">
        <f t="shared" si="419"/>
        <v>0</v>
      </c>
    </row>
    <row r="1324" spans="1:13" s="2" customFormat="1" ht="27" x14ac:dyDescent="0.25">
      <c r="A1324" s="27" t="s">
        <v>2809</v>
      </c>
      <c r="B1324" s="27" t="s">
        <v>2948</v>
      </c>
      <c r="C1324" s="28" t="s">
        <v>650</v>
      </c>
      <c r="D1324" s="11"/>
      <c r="E1324" s="11"/>
      <c r="F1324" s="52">
        <f t="shared" si="420"/>
        <v>0</v>
      </c>
      <c r="G1324" s="53"/>
      <c r="H1324" s="11"/>
      <c r="I1324" s="68">
        <f t="shared" si="421"/>
        <v>0</v>
      </c>
      <c r="J1324" s="54"/>
      <c r="K1324" s="53"/>
      <c r="L1324" s="68">
        <f t="shared" si="401"/>
        <v>0</v>
      </c>
      <c r="M1324" s="54">
        <f t="shared" si="419"/>
        <v>0</v>
      </c>
    </row>
    <row r="1325" spans="1:13" s="2" customFormat="1" ht="54" x14ac:dyDescent="0.25">
      <c r="A1325" s="27" t="s">
        <v>2809</v>
      </c>
      <c r="B1325" s="27" t="s">
        <v>2949</v>
      </c>
      <c r="C1325" s="28" t="s">
        <v>674</v>
      </c>
      <c r="D1325" s="11"/>
      <c r="E1325" s="11"/>
      <c r="F1325" s="52">
        <f t="shared" si="420"/>
        <v>0</v>
      </c>
      <c r="G1325" s="53"/>
      <c r="H1325" s="11"/>
      <c r="I1325" s="68">
        <f t="shared" si="421"/>
        <v>0</v>
      </c>
      <c r="J1325" s="54"/>
      <c r="K1325" s="53"/>
      <c r="L1325" s="68">
        <f t="shared" si="401"/>
        <v>0</v>
      </c>
      <c r="M1325" s="54">
        <f t="shared" si="419"/>
        <v>0</v>
      </c>
    </row>
    <row r="1326" spans="1:13" s="2" customFormat="1" ht="27" x14ac:dyDescent="0.25">
      <c r="A1326" s="27" t="s">
        <v>2809</v>
      </c>
      <c r="B1326" s="27" t="s">
        <v>2950</v>
      </c>
      <c r="C1326" s="28" t="s">
        <v>722</v>
      </c>
      <c r="D1326" s="11"/>
      <c r="E1326" s="11"/>
      <c r="F1326" s="52">
        <f t="shared" si="420"/>
        <v>0</v>
      </c>
      <c r="G1326" s="53"/>
      <c r="H1326" s="11"/>
      <c r="I1326" s="68">
        <f t="shared" si="421"/>
        <v>0</v>
      </c>
      <c r="J1326" s="54"/>
      <c r="K1326" s="53"/>
      <c r="L1326" s="68">
        <f t="shared" si="401"/>
        <v>0</v>
      </c>
      <c r="M1326" s="54">
        <f t="shared" si="419"/>
        <v>0</v>
      </c>
    </row>
    <row r="1327" spans="1:13" s="2" customFormat="1" ht="27" x14ac:dyDescent="0.25">
      <c r="A1327" s="27" t="s">
        <v>2809</v>
      </c>
      <c r="B1327" s="27" t="s">
        <v>2951</v>
      </c>
      <c r="C1327" s="28" t="s">
        <v>755</v>
      </c>
      <c r="D1327" s="11"/>
      <c r="E1327" s="11"/>
      <c r="F1327" s="52">
        <f t="shared" si="420"/>
        <v>0</v>
      </c>
      <c r="G1327" s="53"/>
      <c r="H1327" s="11">
        <v>20000000</v>
      </c>
      <c r="I1327" s="68">
        <f t="shared" si="421"/>
        <v>20000000</v>
      </c>
      <c r="J1327" s="54"/>
      <c r="K1327" s="53"/>
      <c r="L1327" s="68">
        <f t="shared" si="401"/>
        <v>0</v>
      </c>
      <c r="M1327" s="54">
        <f t="shared" si="419"/>
        <v>20000000</v>
      </c>
    </row>
    <row r="1328" spans="1:13" s="2" customFormat="1" ht="27" x14ac:dyDescent="0.25">
      <c r="A1328" s="27" t="s">
        <v>2809</v>
      </c>
      <c r="B1328" s="27" t="s">
        <v>2952</v>
      </c>
      <c r="C1328" s="28" t="s">
        <v>863</v>
      </c>
      <c r="D1328" s="11"/>
      <c r="E1328" s="11"/>
      <c r="F1328" s="52">
        <f t="shared" si="420"/>
        <v>0</v>
      </c>
      <c r="G1328" s="53"/>
      <c r="H1328" s="11"/>
      <c r="I1328" s="68">
        <f t="shared" si="421"/>
        <v>0</v>
      </c>
      <c r="J1328" s="54"/>
      <c r="K1328" s="53"/>
      <c r="L1328" s="68">
        <f t="shared" si="401"/>
        <v>0</v>
      </c>
      <c r="M1328" s="54">
        <f t="shared" si="419"/>
        <v>0</v>
      </c>
    </row>
    <row r="1329" spans="1:13" s="2" customFormat="1" ht="13.5" x14ac:dyDescent="0.25">
      <c r="A1329" s="27" t="s">
        <v>2809</v>
      </c>
      <c r="B1329" s="27" t="s">
        <v>2953</v>
      </c>
      <c r="C1329" s="28" t="s">
        <v>914</v>
      </c>
      <c r="D1329" s="11"/>
      <c r="E1329" s="11"/>
      <c r="F1329" s="52">
        <f t="shared" si="420"/>
        <v>0</v>
      </c>
      <c r="G1329" s="53"/>
      <c r="H1329" s="11"/>
      <c r="I1329" s="68">
        <f t="shared" si="421"/>
        <v>0</v>
      </c>
      <c r="J1329" s="54"/>
      <c r="K1329" s="53"/>
      <c r="L1329" s="68">
        <f t="shared" si="401"/>
        <v>0</v>
      </c>
      <c r="M1329" s="54">
        <f t="shared" si="419"/>
        <v>0</v>
      </c>
    </row>
    <row r="1330" spans="1:13" ht="40.5" x14ac:dyDescent="0.25">
      <c r="A1330" s="16" t="s">
        <v>2809</v>
      </c>
      <c r="B1330" s="16" t="s">
        <v>2808</v>
      </c>
      <c r="C1330" s="26" t="s">
        <v>1600</v>
      </c>
      <c r="D1330" s="7">
        <f>+D1331</f>
        <v>0</v>
      </c>
      <c r="E1330" s="7">
        <f>+E1331</f>
        <v>0</v>
      </c>
      <c r="F1330" s="8">
        <f t="shared" ref="F1330:I1331" si="422">+F1331</f>
        <v>0</v>
      </c>
      <c r="G1330" s="10">
        <f>+G1331</f>
        <v>0</v>
      </c>
      <c r="H1330" s="7">
        <f>+H1331</f>
        <v>12000000</v>
      </c>
      <c r="I1330" s="65">
        <f t="shared" si="422"/>
        <v>12000000</v>
      </c>
      <c r="J1330" s="43">
        <f>+J1331</f>
        <v>0</v>
      </c>
      <c r="K1330" s="10">
        <f>+K1331</f>
        <v>0</v>
      </c>
      <c r="L1330" s="65">
        <f t="shared" si="401"/>
        <v>0</v>
      </c>
      <c r="M1330" s="42">
        <f t="shared" ref="M1330:M1331" si="423">L1330+I1330</f>
        <v>12000000</v>
      </c>
    </row>
    <row r="1331" spans="1:13" s="2" customFormat="1" ht="13.5" x14ac:dyDescent="0.25">
      <c r="A1331" s="16" t="s">
        <v>2809</v>
      </c>
      <c r="B1331" s="16" t="s">
        <v>2928</v>
      </c>
      <c r="C1331" s="17" t="s">
        <v>170</v>
      </c>
      <c r="D1331" s="7">
        <f>+D1332</f>
        <v>0</v>
      </c>
      <c r="E1331" s="7">
        <f>+E1332</f>
        <v>0</v>
      </c>
      <c r="F1331" s="8">
        <f t="shared" si="422"/>
        <v>0</v>
      </c>
      <c r="G1331" s="10">
        <f>+G1332</f>
        <v>0</v>
      </c>
      <c r="H1331" s="7">
        <f>+H1332</f>
        <v>12000000</v>
      </c>
      <c r="I1331" s="65">
        <f t="shared" si="422"/>
        <v>12000000</v>
      </c>
      <c r="J1331" s="43">
        <f>+J1332</f>
        <v>0</v>
      </c>
      <c r="K1331" s="10">
        <f>+K1332</f>
        <v>0</v>
      </c>
      <c r="L1331" s="65">
        <f t="shared" si="401"/>
        <v>0</v>
      </c>
      <c r="M1331" s="42">
        <f t="shared" si="423"/>
        <v>12000000</v>
      </c>
    </row>
    <row r="1332" spans="1:13" s="2" customFormat="1" ht="13.5" x14ac:dyDescent="0.25">
      <c r="A1332" s="16" t="s">
        <v>2809</v>
      </c>
      <c r="B1332" s="16" t="s">
        <v>2929</v>
      </c>
      <c r="C1332" s="17" t="s">
        <v>330</v>
      </c>
      <c r="D1332" s="7">
        <f>SUM(D1333:D1343)</f>
        <v>0</v>
      </c>
      <c r="E1332" s="7">
        <f>SUM(E1333:E1343)</f>
        <v>0</v>
      </c>
      <c r="F1332" s="8">
        <f>+D1332+E1332</f>
        <v>0</v>
      </c>
      <c r="G1332" s="10">
        <f>SUM(G1333:G1343)</f>
        <v>0</v>
      </c>
      <c r="H1332" s="7">
        <f>SUM(H1333:H1343)</f>
        <v>12000000</v>
      </c>
      <c r="I1332" s="65">
        <f>+SUM(F1332:H1332)</f>
        <v>12000000</v>
      </c>
      <c r="J1332" s="43">
        <f>SUM(J1333:J1343)</f>
        <v>0</v>
      </c>
      <c r="K1332" s="10">
        <f>SUM(K1333:K1343)</f>
        <v>0</v>
      </c>
      <c r="L1332" s="65">
        <f t="shared" si="401"/>
        <v>0</v>
      </c>
      <c r="M1332" s="42">
        <f>SUM(M1333:M1343)</f>
        <v>12000000</v>
      </c>
    </row>
    <row r="1333" spans="1:13" s="2" customFormat="1" ht="27" x14ac:dyDescent="0.25">
      <c r="A1333" s="27" t="s">
        <v>2809</v>
      </c>
      <c r="B1333" s="27" t="s">
        <v>2930</v>
      </c>
      <c r="C1333" s="28" t="s">
        <v>333</v>
      </c>
      <c r="D1333" s="11"/>
      <c r="E1333" s="11"/>
      <c r="F1333" s="52">
        <f>SUM(D1333:E1333)</f>
        <v>0</v>
      </c>
      <c r="G1333" s="53"/>
      <c r="H1333" s="11"/>
      <c r="I1333" s="68">
        <f>+SUM(H1333,G1333)+F1333</f>
        <v>0</v>
      </c>
      <c r="J1333" s="54"/>
      <c r="K1333" s="53"/>
      <c r="L1333" s="68">
        <f t="shared" si="401"/>
        <v>0</v>
      </c>
      <c r="M1333" s="54">
        <f t="shared" ref="M1333:M1343" si="424">+L1333+I1333</f>
        <v>0</v>
      </c>
    </row>
    <row r="1334" spans="1:13" s="2" customFormat="1" ht="27" x14ac:dyDescent="0.25">
      <c r="A1334" s="27" t="s">
        <v>2809</v>
      </c>
      <c r="B1334" s="27" t="s">
        <v>2931</v>
      </c>
      <c r="C1334" s="28" t="s">
        <v>369</v>
      </c>
      <c r="D1334" s="11"/>
      <c r="E1334" s="11"/>
      <c r="F1334" s="52">
        <f t="shared" ref="F1334:F1343" si="425">SUM(D1334:E1334)</f>
        <v>0</v>
      </c>
      <c r="G1334" s="53"/>
      <c r="H1334" s="11"/>
      <c r="I1334" s="68">
        <f t="shared" ref="I1334:I1343" si="426">+SUM(H1334,G1334)+F1334</f>
        <v>0</v>
      </c>
      <c r="J1334" s="54"/>
      <c r="K1334" s="53"/>
      <c r="L1334" s="68">
        <f t="shared" si="401"/>
        <v>0</v>
      </c>
      <c r="M1334" s="54">
        <f t="shared" si="424"/>
        <v>0</v>
      </c>
    </row>
    <row r="1335" spans="1:13" s="2" customFormat="1" ht="40.5" x14ac:dyDescent="0.25">
      <c r="A1335" s="27" t="s">
        <v>2809</v>
      </c>
      <c r="B1335" s="27" t="s">
        <v>2932</v>
      </c>
      <c r="C1335" s="28" t="s">
        <v>384</v>
      </c>
      <c r="D1335" s="11"/>
      <c r="E1335" s="11"/>
      <c r="F1335" s="52">
        <f t="shared" si="425"/>
        <v>0</v>
      </c>
      <c r="G1335" s="53"/>
      <c r="H1335" s="11"/>
      <c r="I1335" s="68">
        <f t="shared" si="426"/>
        <v>0</v>
      </c>
      <c r="J1335" s="54"/>
      <c r="K1335" s="53"/>
      <c r="L1335" s="68">
        <f t="shared" si="401"/>
        <v>0</v>
      </c>
      <c r="M1335" s="54">
        <f t="shared" si="424"/>
        <v>0</v>
      </c>
    </row>
    <row r="1336" spans="1:13" s="2" customFormat="1" ht="27" x14ac:dyDescent="0.25">
      <c r="A1336" s="27" t="s">
        <v>2809</v>
      </c>
      <c r="B1336" s="27" t="s">
        <v>2933</v>
      </c>
      <c r="C1336" s="28" t="s">
        <v>459</v>
      </c>
      <c r="D1336" s="11"/>
      <c r="E1336" s="11"/>
      <c r="F1336" s="52">
        <f t="shared" si="425"/>
        <v>0</v>
      </c>
      <c r="G1336" s="53"/>
      <c r="H1336" s="11"/>
      <c r="I1336" s="68">
        <f t="shared" si="426"/>
        <v>0</v>
      </c>
      <c r="J1336" s="54"/>
      <c r="K1336" s="53"/>
      <c r="L1336" s="68">
        <f t="shared" ref="L1336:L1399" si="427">SUM(J1336:K1336)</f>
        <v>0</v>
      </c>
      <c r="M1336" s="54">
        <f t="shared" si="424"/>
        <v>0</v>
      </c>
    </row>
    <row r="1337" spans="1:13" s="2" customFormat="1" ht="27" x14ac:dyDescent="0.25">
      <c r="A1337" s="27" t="s">
        <v>2809</v>
      </c>
      <c r="B1337" s="27" t="s">
        <v>2934</v>
      </c>
      <c r="C1337" s="28" t="s">
        <v>588</v>
      </c>
      <c r="D1337" s="11"/>
      <c r="E1337" s="11"/>
      <c r="F1337" s="52">
        <f t="shared" si="425"/>
        <v>0</v>
      </c>
      <c r="G1337" s="53"/>
      <c r="H1337" s="11"/>
      <c r="I1337" s="68">
        <f t="shared" si="426"/>
        <v>0</v>
      </c>
      <c r="J1337" s="54"/>
      <c r="K1337" s="53"/>
      <c r="L1337" s="68">
        <f t="shared" si="427"/>
        <v>0</v>
      </c>
      <c r="M1337" s="54">
        <f t="shared" si="424"/>
        <v>0</v>
      </c>
    </row>
    <row r="1338" spans="1:13" s="2" customFormat="1" ht="27" x14ac:dyDescent="0.25">
      <c r="A1338" s="27" t="s">
        <v>2809</v>
      </c>
      <c r="B1338" s="27" t="s">
        <v>2935</v>
      </c>
      <c r="C1338" s="28" t="s">
        <v>650</v>
      </c>
      <c r="D1338" s="11"/>
      <c r="E1338" s="11"/>
      <c r="F1338" s="52">
        <f t="shared" si="425"/>
        <v>0</v>
      </c>
      <c r="G1338" s="53"/>
      <c r="H1338" s="11"/>
      <c r="I1338" s="68">
        <f t="shared" si="426"/>
        <v>0</v>
      </c>
      <c r="J1338" s="54"/>
      <c r="K1338" s="53"/>
      <c r="L1338" s="68">
        <f t="shared" si="427"/>
        <v>0</v>
      </c>
      <c r="M1338" s="54">
        <f t="shared" si="424"/>
        <v>0</v>
      </c>
    </row>
    <row r="1339" spans="1:13" s="2" customFormat="1" ht="54" x14ac:dyDescent="0.25">
      <c r="A1339" s="27" t="s">
        <v>2809</v>
      </c>
      <c r="B1339" s="27" t="s">
        <v>2936</v>
      </c>
      <c r="C1339" s="28" t="s">
        <v>674</v>
      </c>
      <c r="D1339" s="11"/>
      <c r="E1339" s="11"/>
      <c r="F1339" s="52">
        <f t="shared" si="425"/>
        <v>0</v>
      </c>
      <c r="G1339" s="53"/>
      <c r="H1339" s="11"/>
      <c r="I1339" s="68">
        <f t="shared" si="426"/>
        <v>0</v>
      </c>
      <c r="J1339" s="54"/>
      <c r="K1339" s="53"/>
      <c r="L1339" s="68">
        <f t="shared" si="427"/>
        <v>0</v>
      </c>
      <c r="M1339" s="54">
        <f t="shared" si="424"/>
        <v>0</v>
      </c>
    </row>
    <row r="1340" spans="1:13" s="2" customFormat="1" ht="27" x14ac:dyDescent="0.25">
      <c r="A1340" s="27" t="s">
        <v>2809</v>
      </c>
      <c r="B1340" s="27" t="s">
        <v>2937</v>
      </c>
      <c r="C1340" s="28" t="s">
        <v>722</v>
      </c>
      <c r="D1340" s="11"/>
      <c r="E1340" s="11"/>
      <c r="F1340" s="52">
        <f t="shared" si="425"/>
        <v>0</v>
      </c>
      <c r="G1340" s="53"/>
      <c r="H1340" s="11"/>
      <c r="I1340" s="68">
        <f t="shared" si="426"/>
        <v>0</v>
      </c>
      <c r="J1340" s="54"/>
      <c r="K1340" s="53"/>
      <c r="L1340" s="68">
        <f t="shared" si="427"/>
        <v>0</v>
      </c>
      <c r="M1340" s="54">
        <f t="shared" si="424"/>
        <v>0</v>
      </c>
    </row>
    <row r="1341" spans="1:13" s="2" customFormat="1" ht="27" x14ac:dyDescent="0.25">
      <c r="A1341" s="27" t="s">
        <v>2809</v>
      </c>
      <c r="B1341" s="27" t="s">
        <v>2938</v>
      </c>
      <c r="C1341" s="28" t="s">
        <v>755</v>
      </c>
      <c r="D1341" s="11"/>
      <c r="E1341" s="11"/>
      <c r="F1341" s="52">
        <f t="shared" si="425"/>
        <v>0</v>
      </c>
      <c r="G1341" s="53"/>
      <c r="H1341" s="11">
        <v>12000000</v>
      </c>
      <c r="I1341" s="68">
        <f t="shared" si="426"/>
        <v>12000000</v>
      </c>
      <c r="J1341" s="54"/>
      <c r="K1341" s="53"/>
      <c r="L1341" s="68">
        <f t="shared" si="427"/>
        <v>0</v>
      </c>
      <c r="M1341" s="54">
        <f t="shared" si="424"/>
        <v>12000000</v>
      </c>
    </row>
    <row r="1342" spans="1:13" s="2" customFormat="1" ht="27" x14ac:dyDescent="0.25">
      <c r="A1342" s="27" t="s">
        <v>2809</v>
      </c>
      <c r="B1342" s="27" t="s">
        <v>2939</v>
      </c>
      <c r="C1342" s="28" t="s">
        <v>863</v>
      </c>
      <c r="D1342" s="11"/>
      <c r="E1342" s="11"/>
      <c r="F1342" s="52">
        <f t="shared" si="425"/>
        <v>0</v>
      </c>
      <c r="G1342" s="53"/>
      <c r="H1342" s="11"/>
      <c r="I1342" s="68">
        <f t="shared" si="426"/>
        <v>0</v>
      </c>
      <c r="J1342" s="54"/>
      <c r="K1342" s="53"/>
      <c r="L1342" s="68">
        <f t="shared" si="427"/>
        <v>0</v>
      </c>
      <c r="M1342" s="54">
        <f t="shared" si="424"/>
        <v>0</v>
      </c>
    </row>
    <row r="1343" spans="1:13" s="2" customFormat="1" ht="13.5" x14ac:dyDescent="0.25">
      <c r="A1343" s="27" t="s">
        <v>2809</v>
      </c>
      <c r="B1343" s="27" t="s">
        <v>2940</v>
      </c>
      <c r="C1343" s="28" t="s">
        <v>914</v>
      </c>
      <c r="D1343" s="11"/>
      <c r="E1343" s="11"/>
      <c r="F1343" s="52">
        <f t="shared" si="425"/>
        <v>0</v>
      </c>
      <c r="G1343" s="53"/>
      <c r="H1343" s="11"/>
      <c r="I1343" s="68">
        <f t="shared" si="426"/>
        <v>0</v>
      </c>
      <c r="J1343" s="54"/>
      <c r="K1343" s="53"/>
      <c r="L1343" s="68">
        <f t="shared" si="427"/>
        <v>0</v>
      </c>
      <c r="M1343" s="54">
        <f t="shared" si="424"/>
        <v>0</v>
      </c>
    </row>
    <row r="1344" spans="1:13" ht="27" x14ac:dyDescent="0.25">
      <c r="A1344" s="16" t="s">
        <v>1505</v>
      </c>
      <c r="B1344" s="16" t="s">
        <v>1506</v>
      </c>
      <c r="C1344" s="17" t="s">
        <v>1507</v>
      </c>
      <c r="D1344" s="7">
        <f t="shared" ref="D1344:K1344" si="428">+D1345+D1562</f>
        <v>108005089</v>
      </c>
      <c r="E1344" s="7">
        <f t="shared" si="428"/>
        <v>200144903</v>
      </c>
      <c r="F1344" s="8">
        <f t="shared" si="428"/>
        <v>308149992</v>
      </c>
      <c r="G1344" s="10">
        <f t="shared" si="428"/>
        <v>0</v>
      </c>
      <c r="H1344" s="7">
        <f t="shared" si="428"/>
        <v>1650000000</v>
      </c>
      <c r="I1344" s="65">
        <f t="shared" si="428"/>
        <v>1958149992</v>
      </c>
      <c r="J1344" s="43">
        <f t="shared" si="428"/>
        <v>0</v>
      </c>
      <c r="K1344" s="10">
        <f t="shared" si="428"/>
        <v>0</v>
      </c>
      <c r="L1344" s="65">
        <f t="shared" si="427"/>
        <v>0</v>
      </c>
      <c r="M1344" s="43">
        <f t="shared" ref="M1344:M1346" si="429">+I1344+L1344</f>
        <v>1958149992</v>
      </c>
    </row>
    <row r="1345" spans="1:13" ht="40.5" x14ac:dyDescent="0.25">
      <c r="A1345" s="16" t="s">
        <v>1508</v>
      </c>
      <c r="B1345" s="16" t="s">
        <v>1509</v>
      </c>
      <c r="C1345" s="26" t="s">
        <v>1510</v>
      </c>
      <c r="D1345" s="7">
        <f>+D1346+D1375+D1418+D1447+D1476+D1519</f>
        <v>108005089</v>
      </c>
      <c r="E1345" s="7">
        <f>+E1346+E1375+E1418+E1447+E1476+E1519</f>
        <v>200144903</v>
      </c>
      <c r="F1345" s="8">
        <f>+D1345+E1345</f>
        <v>308149992</v>
      </c>
      <c r="G1345" s="10">
        <f>+G1346+G1375+G1418+G1447+G1476+G1519</f>
        <v>0</v>
      </c>
      <c r="H1345" s="7">
        <f>+H1346+H1375+H1418+H1447+H1476+H1519</f>
        <v>1500000000</v>
      </c>
      <c r="I1345" s="65">
        <f>+SUM(F1345:H1345)</f>
        <v>1808149992</v>
      </c>
      <c r="J1345" s="43">
        <f>+J1346+J1375+J1418+J1447+J1476+J1519</f>
        <v>0</v>
      </c>
      <c r="K1345" s="10">
        <f>+K1346+K1375+K1418+K1447+K1476+K1519</f>
        <v>0</v>
      </c>
      <c r="L1345" s="65">
        <f t="shared" si="427"/>
        <v>0</v>
      </c>
      <c r="M1345" s="43">
        <f t="shared" si="429"/>
        <v>1808149992</v>
      </c>
    </row>
    <row r="1346" spans="1:13" ht="13.5" x14ac:dyDescent="0.25">
      <c r="A1346" s="16" t="s">
        <v>1511</v>
      </c>
      <c r="B1346" s="16" t="s">
        <v>1512</v>
      </c>
      <c r="C1346" s="26" t="s">
        <v>1513</v>
      </c>
      <c r="D1346" s="7">
        <f>+D1347+D1361</f>
        <v>0</v>
      </c>
      <c r="E1346" s="7">
        <f>+E1347+E1361</f>
        <v>0</v>
      </c>
      <c r="F1346" s="8">
        <f>+D1346+E1346</f>
        <v>0</v>
      </c>
      <c r="G1346" s="10">
        <f>+G1347+G1361</f>
        <v>0</v>
      </c>
      <c r="H1346" s="7">
        <f>+H1347+H1361</f>
        <v>57955500</v>
      </c>
      <c r="I1346" s="65">
        <f>+SUM(F1346:H1346)</f>
        <v>57955500</v>
      </c>
      <c r="J1346" s="43">
        <f>+J1347+J1361</f>
        <v>0</v>
      </c>
      <c r="K1346" s="10">
        <f>+K1347+K1361</f>
        <v>0</v>
      </c>
      <c r="L1346" s="65">
        <f t="shared" si="427"/>
        <v>0</v>
      </c>
      <c r="M1346" s="43">
        <f t="shared" si="429"/>
        <v>57955500</v>
      </c>
    </row>
    <row r="1347" spans="1:13" ht="24.75" customHeight="1" x14ac:dyDescent="0.25">
      <c r="A1347" s="16" t="s">
        <v>2970</v>
      </c>
      <c r="B1347" s="16" t="s">
        <v>2968</v>
      </c>
      <c r="C1347" s="26" t="s">
        <v>1601</v>
      </c>
      <c r="D1347" s="7">
        <f>+D1348</f>
        <v>0</v>
      </c>
      <c r="E1347" s="7">
        <f>+E1348</f>
        <v>0</v>
      </c>
      <c r="F1347" s="8">
        <f t="shared" ref="F1347:I1348" si="430">+F1348</f>
        <v>0</v>
      </c>
      <c r="G1347" s="10">
        <f>+G1348</f>
        <v>0</v>
      </c>
      <c r="H1347" s="7">
        <f>+H1348</f>
        <v>37955500</v>
      </c>
      <c r="I1347" s="65">
        <f t="shared" si="430"/>
        <v>37955500</v>
      </c>
      <c r="J1347" s="43">
        <f>+J1348</f>
        <v>0</v>
      </c>
      <c r="K1347" s="10">
        <f>+K1348</f>
        <v>0</v>
      </c>
      <c r="L1347" s="65">
        <f t="shared" si="427"/>
        <v>0</v>
      </c>
      <c r="M1347" s="42">
        <f t="shared" ref="M1347:M1348" si="431">L1347+I1347</f>
        <v>37955500</v>
      </c>
    </row>
    <row r="1348" spans="1:13" s="2" customFormat="1" ht="13.5" x14ac:dyDescent="0.25">
      <c r="A1348" s="16" t="s">
        <v>2970</v>
      </c>
      <c r="B1348" s="16" t="s">
        <v>3011</v>
      </c>
      <c r="C1348" s="17" t="s">
        <v>170</v>
      </c>
      <c r="D1348" s="7">
        <f>+D1349</f>
        <v>0</v>
      </c>
      <c r="E1348" s="7">
        <f>+E1349</f>
        <v>0</v>
      </c>
      <c r="F1348" s="8">
        <f t="shared" si="430"/>
        <v>0</v>
      </c>
      <c r="G1348" s="10">
        <f>+G1349</f>
        <v>0</v>
      </c>
      <c r="H1348" s="7">
        <f>+H1349</f>
        <v>37955500</v>
      </c>
      <c r="I1348" s="65">
        <f t="shared" si="430"/>
        <v>37955500</v>
      </c>
      <c r="J1348" s="43">
        <f>+J1349</f>
        <v>0</v>
      </c>
      <c r="K1348" s="10">
        <f>+K1349</f>
        <v>0</v>
      </c>
      <c r="L1348" s="65">
        <f t="shared" si="427"/>
        <v>0</v>
      </c>
      <c r="M1348" s="42">
        <f t="shared" si="431"/>
        <v>37955500</v>
      </c>
    </row>
    <row r="1349" spans="1:13" s="2" customFormat="1" ht="13.5" x14ac:dyDescent="0.25">
      <c r="A1349" s="16" t="s">
        <v>2970</v>
      </c>
      <c r="B1349" s="16" t="s">
        <v>3012</v>
      </c>
      <c r="C1349" s="17" t="s">
        <v>330</v>
      </c>
      <c r="D1349" s="7">
        <f>SUM(D1350:D1360)</f>
        <v>0</v>
      </c>
      <c r="E1349" s="7">
        <f>SUM(E1350:E1360)</f>
        <v>0</v>
      </c>
      <c r="F1349" s="8">
        <f>+D1349+E1349</f>
        <v>0</v>
      </c>
      <c r="G1349" s="10">
        <f>SUM(G1350:G1360)</f>
        <v>0</v>
      </c>
      <c r="H1349" s="7">
        <f>SUM(H1350:H1360)</f>
        <v>37955500</v>
      </c>
      <c r="I1349" s="65">
        <f>+SUM(F1349:H1349)</f>
        <v>37955500</v>
      </c>
      <c r="J1349" s="43">
        <f>SUM(J1350:J1360)</f>
        <v>0</v>
      </c>
      <c r="K1349" s="10">
        <f>SUM(K1350:K1360)</f>
        <v>0</v>
      </c>
      <c r="L1349" s="65">
        <f t="shared" si="427"/>
        <v>0</v>
      </c>
      <c r="M1349" s="42">
        <f>SUM(M1350:M1360)</f>
        <v>37955500</v>
      </c>
    </row>
    <row r="1350" spans="1:13" s="2" customFormat="1" ht="27" x14ac:dyDescent="0.25">
      <c r="A1350" s="27" t="s">
        <v>2970</v>
      </c>
      <c r="B1350" s="27" t="s">
        <v>3013</v>
      </c>
      <c r="C1350" s="28" t="s">
        <v>333</v>
      </c>
      <c r="D1350" s="11"/>
      <c r="E1350" s="11"/>
      <c r="F1350" s="52">
        <f>SUM(D1350:E1350)</f>
        <v>0</v>
      </c>
      <c r="G1350" s="53"/>
      <c r="H1350" s="11"/>
      <c r="I1350" s="68">
        <f t="shared" ref="I1350:I1360" si="432">+SUM(H1350,G1350)+F1350</f>
        <v>0</v>
      </c>
      <c r="J1350" s="54"/>
      <c r="K1350" s="53"/>
      <c r="L1350" s="68">
        <f t="shared" si="427"/>
        <v>0</v>
      </c>
      <c r="M1350" s="54">
        <f t="shared" ref="M1350:M1360" si="433">+L1350+I1350</f>
        <v>0</v>
      </c>
    </row>
    <row r="1351" spans="1:13" s="2" customFormat="1" ht="13.5" x14ac:dyDescent="0.25">
      <c r="A1351" s="27" t="s">
        <v>2970</v>
      </c>
      <c r="B1351" s="27" t="s">
        <v>3014</v>
      </c>
      <c r="C1351" s="28" t="s">
        <v>369</v>
      </c>
      <c r="D1351" s="11"/>
      <c r="E1351" s="11"/>
      <c r="F1351" s="52">
        <f t="shared" ref="F1351:F1360" si="434">SUM(D1351:E1351)</f>
        <v>0</v>
      </c>
      <c r="G1351" s="53"/>
      <c r="H1351" s="11"/>
      <c r="I1351" s="68">
        <f t="shared" si="432"/>
        <v>0</v>
      </c>
      <c r="J1351" s="54"/>
      <c r="K1351" s="53"/>
      <c r="L1351" s="68">
        <f t="shared" si="427"/>
        <v>0</v>
      </c>
      <c r="M1351" s="54">
        <f t="shared" si="433"/>
        <v>0</v>
      </c>
    </row>
    <row r="1352" spans="1:13" s="2" customFormat="1" ht="40.5" x14ac:dyDescent="0.25">
      <c r="A1352" s="27" t="s">
        <v>2970</v>
      </c>
      <c r="B1352" s="27" t="s">
        <v>3015</v>
      </c>
      <c r="C1352" s="28" t="s">
        <v>384</v>
      </c>
      <c r="D1352" s="11"/>
      <c r="E1352" s="11"/>
      <c r="F1352" s="52">
        <f t="shared" si="434"/>
        <v>0</v>
      </c>
      <c r="G1352" s="53"/>
      <c r="H1352" s="11"/>
      <c r="I1352" s="68">
        <f t="shared" si="432"/>
        <v>0</v>
      </c>
      <c r="J1352" s="54"/>
      <c r="K1352" s="53"/>
      <c r="L1352" s="68">
        <f t="shared" si="427"/>
        <v>0</v>
      </c>
      <c r="M1352" s="54">
        <f t="shared" si="433"/>
        <v>0</v>
      </c>
    </row>
    <row r="1353" spans="1:13" s="2" customFormat="1" ht="27" x14ac:dyDescent="0.25">
      <c r="A1353" s="27" t="s">
        <v>2970</v>
      </c>
      <c r="B1353" s="27" t="s">
        <v>3016</v>
      </c>
      <c r="C1353" s="28" t="s">
        <v>459</v>
      </c>
      <c r="D1353" s="11"/>
      <c r="E1353" s="11"/>
      <c r="F1353" s="52">
        <f t="shared" si="434"/>
        <v>0</v>
      </c>
      <c r="G1353" s="53"/>
      <c r="H1353" s="11"/>
      <c r="I1353" s="68">
        <f t="shared" si="432"/>
        <v>0</v>
      </c>
      <c r="J1353" s="54"/>
      <c r="K1353" s="53"/>
      <c r="L1353" s="68">
        <f t="shared" si="427"/>
        <v>0</v>
      </c>
      <c r="M1353" s="54">
        <f t="shared" si="433"/>
        <v>0</v>
      </c>
    </row>
    <row r="1354" spans="1:13" s="2" customFormat="1" ht="13.5" x14ac:dyDescent="0.25">
      <c r="A1354" s="27" t="s">
        <v>2970</v>
      </c>
      <c r="B1354" s="27" t="s">
        <v>3017</v>
      </c>
      <c r="C1354" s="28" t="s">
        <v>588</v>
      </c>
      <c r="D1354" s="11"/>
      <c r="E1354" s="11"/>
      <c r="F1354" s="52">
        <f t="shared" si="434"/>
        <v>0</v>
      </c>
      <c r="G1354" s="53"/>
      <c r="H1354" s="11"/>
      <c r="I1354" s="68">
        <f t="shared" si="432"/>
        <v>0</v>
      </c>
      <c r="J1354" s="54"/>
      <c r="K1354" s="53"/>
      <c r="L1354" s="68">
        <f t="shared" si="427"/>
        <v>0</v>
      </c>
      <c r="M1354" s="54">
        <f t="shared" si="433"/>
        <v>0</v>
      </c>
    </row>
    <row r="1355" spans="1:13" s="2" customFormat="1" ht="13.5" x14ac:dyDescent="0.25">
      <c r="A1355" s="27" t="s">
        <v>2970</v>
      </c>
      <c r="B1355" s="27" t="s">
        <v>3018</v>
      </c>
      <c r="C1355" s="28" t="s">
        <v>650</v>
      </c>
      <c r="D1355" s="11"/>
      <c r="E1355" s="11"/>
      <c r="F1355" s="52">
        <f t="shared" si="434"/>
        <v>0</v>
      </c>
      <c r="G1355" s="53"/>
      <c r="H1355" s="11"/>
      <c r="I1355" s="68">
        <f t="shared" si="432"/>
        <v>0</v>
      </c>
      <c r="J1355" s="54"/>
      <c r="K1355" s="53"/>
      <c r="L1355" s="68">
        <f t="shared" si="427"/>
        <v>0</v>
      </c>
      <c r="M1355" s="54">
        <f t="shared" si="433"/>
        <v>0</v>
      </c>
    </row>
    <row r="1356" spans="1:13" s="2" customFormat="1" ht="54" x14ac:dyDescent="0.25">
      <c r="A1356" s="27" t="s">
        <v>2970</v>
      </c>
      <c r="B1356" s="27" t="s">
        <v>3019</v>
      </c>
      <c r="C1356" s="28" t="s">
        <v>674</v>
      </c>
      <c r="D1356" s="11"/>
      <c r="E1356" s="11"/>
      <c r="F1356" s="52">
        <f t="shared" si="434"/>
        <v>0</v>
      </c>
      <c r="G1356" s="53"/>
      <c r="H1356" s="11"/>
      <c r="I1356" s="68">
        <f t="shared" si="432"/>
        <v>0</v>
      </c>
      <c r="J1356" s="54"/>
      <c r="K1356" s="53"/>
      <c r="L1356" s="68">
        <f t="shared" si="427"/>
        <v>0</v>
      </c>
      <c r="M1356" s="54">
        <f t="shared" si="433"/>
        <v>0</v>
      </c>
    </row>
    <row r="1357" spans="1:13" s="2" customFormat="1" ht="27" x14ac:dyDescent="0.25">
      <c r="A1357" s="27" t="s">
        <v>2970</v>
      </c>
      <c r="B1357" s="27" t="s">
        <v>3020</v>
      </c>
      <c r="C1357" s="28" t="s">
        <v>722</v>
      </c>
      <c r="D1357" s="11"/>
      <c r="E1357" s="11"/>
      <c r="F1357" s="52">
        <f t="shared" si="434"/>
        <v>0</v>
      </c>
      <c r="G1357" s="53"/>
      <c r="H1357" s="11"/>
      <c r="I1357" s="68">
        <f t="shared" si="432"/>
        <v>0</v>
      </c>
      <c r="J1357" s="54"/>
      <c r="K1357" s="53"/>
      <c r="L1357" s="68">
        <f t="shared" si="427"/>
        <v>0</v>
      </c>
      <c r="M1357" s="54">
        <f t="shared" si="433"/>
        <v>0</v>
      </c>
    </row>
    <row r="1358" spans="1:13" s="2" customFormat="1" ht="27" x14ac:dyDescent="0.25">
      <c r="A1358" s="27" t="s">
        <v>2970</v>
      </c>
      <c r="B1358" s="27" t="s">
        <v>3021</v>
      </c>
      <c r="C1358" s="28" t="s">
        <v>755</v>
      </c>
      <c r="D1358" s="11"/>
      <c r="E1358" s="11"/>
      <c r="F1358" s="52">
        <f t="shared" si="434"/>
        <v>0</v>
      </c>
      <c r="G1358" s="53"/>
      <c r="H1358" s="11">
        <v>37955500</v>
      </c>
      <c r="I1358" s="68">
        <f t="shared" si="432"/>
        <v>37955500</v>
      </c>
      <c r="J1358" s="54"/>
      <c r="K1358" s="53"/>
      <c r="L1358" s="68">
        <f t="shared" si="427"/>
        <v>0</v>
      </c>
      <c r="M1358" s="54">
        <f t="shared" si="433"/>
        <v>37955500</v>
      </c>
    </row>
    <row r="1359" spans="1:13" s="2" customFormat="1" ht="27" x14ac:dyDescent="0.25">
      <c r="A1359" s="27" t="s">
        <v>2970</v>
      </c>
      <c r="B1359" s="27" t="s">
        <v>3022</v>
      </c>
      <c r="C1359" s="28" t="s">
        <v>863</v>
      </c>
      <c r="D1359" s="11"/>
      <c r="E1359" s="11"/>
      <c r="F1359" s="52">
        <f t="shared" si="434"/>
        <v>0</v>
      </c>
      <c r="G1359" s="53"/>
      <c r="H1359" s="11"/>
      <c r="I1359" s="68">
        <f t="shared" si="432"/>
        <v>0</v>
      </c>
      <c r="J1359" s="54"/>
      <c r="K1359" s="53"/>
      <c r="L1359" s="68">
        <f t="shared" si="427"/>
        <v>0</v>
      </c>
      <c r="M1359" s="54">
        <f t="shared" si="433"/>
        <v>0</v>
      </c>
    </row>
    <row r="1360" spans="1:13" s="2" customFormat="1" ht="13.5" x14ac:dyDescent="0.25">
      <c r="A1360" s="27" t="s">
        <v>2970</v>
      </c>
      <c r="B1360" s="27" t="s">
        <v>3023</v>
      </c>
      <c r="C1360" s="28" t="s">
        <v>914</v>
      </c>
      <c r="D1360" s="11"/>
      <c r="E1360" s="11"/>
      <c r="F1360" s="52">
        <f t="shared" si="434"/>
        <v>0</v>
      </c>
      <c r="G1360" s="53"/>
      <c r="H1360" s="11"/>
      <c r="I1360" s="68">
        <f t="shared" si="432"/>
        <v>0</v>
      </c>
      <c r="J1360" s="54"/>
      <c r="K1360" s="53"/>
      <c r="L1360" s="68">
        <f t="shared" si="427"/>
        <v>0</v>
      </c>
      <c r="M1360" s="54">
        <f t="shared" si="433"/>
        <v>0</v>
      </c>
    </row>
    <row r="1361" spans="1:13" ht="24.75" customHeight="1" x14ac:dyDescent="0.25">
      <c r="A1361" s="16" t="s">
        <v>2970</v>
      </c>
      <c r="B1361" s="16" t="s">
        <v>2969</v>
      </c>
      <c r="C1361" s="26" t="s">
        <v>1602</v>
      </c>
      <c r="D1361" s="7">
        <f>+D1362</f>
        <v>0</v>
      </c>
      <c r="E1361" s="7">
        <f>+E1362</f>
        <v>0</v>
      </c>
      <c r="F1361" s="8">
        <f t="shared" ref="F1361:I1362" si="435">+F1362</f>
        <v>0</v>
      </c>
      <c r="G1361" s="10">
        <f>+G1362</f>
        <v>0</v>
      </c>
      <c r="H1361" s="7">
        <f>+H1362</f>
        <v>20000000</v>
      </c>
      <c r="I1361" s="65">
        <f t="shared" si="435"/>
        <v>20000000</v>
      </c>
      <c r="J1361" s="43">
        <f>+J1362</f>
        <v>0</v>
      </c>
      <c r="K1361" s="10">
        <f>+K1362</f>
        <v>0</v>
      </c>
      <c r="L1361" s="65">
        <f t="shared" si="427"/>
        <v>0</v>
      </c>
      <c r="M1361" s="42">
        <f t="shared" ref="M1361:M1362" si="436">L1361+I1361</f>
        <v>20000000</v>
      </c>
    </row>
    <row r="1362" spans="1:13" s="2" customFormat="1" ht="13.5" x14ac:dyDescent="0.25">
      <c r="A1362" s="16" t="s">
        <v>2970</v>
      </c>
      <c r="B1362" s="16" t="s">
        <v>3024</v>
      </c>
      <c r="C1362" s="17" t="s">
        <v>170</v>
      </c>
      <c r="D1362" s="7">
        <f>+D1363</f>
        <v>0</v>
      </c>
      <c r="E1362" s="7">
        <f>+E1363</f>
        <v>0</v>
      </c>
      <c r="F1362" s="8">
        <f t="shared" si="435"/>
        <v>0</v>
      </c>
      <c r="G1362" s="10">
        <f>+G1363</f>
        <v>0</v>
      </c>
      <c r="H1362" s="7">
        <f>+H1363</f>
        <v>20000000</v>
      </c>
      <c r="I1362" s="65">
        <f t="shared" si="435"/>
        <v>20000000</v>
      </c>
      <c r="J1362" s="43">
        <f>+J1363</f>
        <v>0</v>
      </c>
      <c r="K1362" s="10">
        <f>+K1363</f>
        <v>0</v>
      </c>
      <c r="L1362" s="65">
        <f t="shared" si="427"/>
        <v>0</v>
      </c>
      <c r="M1362" s="42">
        <f t="shared" si="436"/>
        <v>20000000</v>
      </c>
    </row>
    <row r="1363" spans="1:13" s="2" customFormat="1" ht="13.5" x14ac:dyDescent="0.25">
      <c r="A1363" s="16" t="s">
        <v>2970</v>
      </c>
      <c r="B1363" s="16" t="s">
        <v>3025</v>
      </c>
      <c r="C1363" s="17" t="s">
        <v>330</v>
      </c>
      <c r="D1363" s="7">
        <f>SUM(D1364:D1374)</f>
        <v>0</v>
      </c>
      <c r="E1363" s="7">
        <f>SUM(E1364:E1374)</f>
        <v>0</v>
      </c>
      <c r="F1363" s="8">
        <f>+D1363+E1363</f>
        <v>0</v>
      </c>
      <c r="G1363" s="10">
        <f>SUM(G1364:G1374)</f>
        <v>0</v>
      </c>
      <c r="H1363" s="7">
        <f>SUM(H1364:H1374)</f>
        <v>20000000</v>
      </c>
      <c r="I1363" s="65">
        <f>+SUM(F1363:H1363)</f>
        <v>20000000</v>
      </c>
      <c r="J1363" s="43">
        <f>SUM(J1364:J1374)</f>
        <v>0</v>
      </c>
      <c r="K1363" s="10">
        <f>SUM(K1364:K1374)</f>
        <v>0</v>
      </c>
      <c r="L1363" s="65">
        <f t="shared" si="427"/>
        <v>0</v>
      </c>
      <c r="M1363" s="42">
        <f>SUM(M1364:M1374)</f>
        <v>20000000</v>
      </c>
    </row>
    <row r="1364" spans="1:13" s="2" customFormat="1" ht="27" x14ac:dyDescent="0.25">
      <c r="A1364" s="27" t="s">
        <v>2970</v>
      </c>
      <c r="B1364" s="27" t="s">
        <v>3026</v>
      </c>
      <c r="C1364" s="28" t="s">
        <v>333</v>
      </c>
      <c r="D1364" s="11"/>
      <c r="E1364" s="11"/>
      <c r="F1364" s="52">
        <f>SUM(D1364:E1364)</f>
        <v>0</v>
      </c>
      <c r="G1364" s="53"/>
      <c r="H1364" s="11"/>
      <c r="I1364" s="68">
        <f t="shared" ref="I1364:I1374" si="437">+SUM(H1364,G1364)+F1364</f>
        <v>0</v>
      </c>
      <c r="J1364" s="54"/>
      <c r="K1364" s="53"/>
      <c r="L1364" s="68">
        <f t="shared" si="427"/>
        <v>0</v>
      </c>
      <c r="M1364" s="54">
        <f t="shared" ref="M1364:M1374" si="438">+L1364+I1364</f>
        <v>0</v>
      </c>
    </row>
    <row r="1365" spans="1:13" s="2" customFormat="1" ht="13.5" x14ac:dyDescent="0.25">
      <c r="A1365" s="27" t="s">
        <v>2970</v>
      </c>
      <c r="B1365" s="27" t="s">
        <v>3027</v>
      </c>
      <c r="C1365" s="28" t="s">
        <v>369</v>
      </c>
      <c r="D1365" s="11"/>
      <c r="E1365" s="11"/>
      <c r="F1365" s="52">
        <f t="shared" ref="F1365:F1374" si="439">SUM(D1365:E1365)</f>
        <v>0</v>
      </c>
      <c r="G1365" s="53"/>
      <c r="H1365" s="11"/>
      <c r="I1365" s="68">
        <f t="shared" si="437"/>
        <v>0</v>
      </c>
      <c r="J1365" s="54"/>
      <c r="K1365" s="53"/>
      <c r="L1365" s="68">
        <f t="shared" si="427"/>
        <v>0</v>
      </c>
      <c r="M1365" s="54">
        <f t="shared" si="438"/>
        <v>0</v>
      </c>
    </row>
    <row r="1366" spans="1:13" s="2" customFormat="1" ht="40.5" x14ac:dyDescent="0.25">
      <c r="A1366" s="27" t="s">
        <v>2970</v>
      </c>
      <c r="B1366" s="27" t="s">
        <v>3028</v>
      </c>
      <c r="C1366" s="28" t="s">
        <v>384</v>
      </c>
      <c r="D1366" s="11"/>
      <c r="E1366" s="11"/>
      <c r="F1366" s="52">
        <f t="shared" si="439"/>
        <v>0</v>
      </c>
      <c r="G1366" s="53"/>
      <c r="H1366" s="11"/>
      <c r="I1366" s="68">
        <f t="shared" si="437"/>
        <v>0</v>
      </c>
      <c r="J1366" s="54"/>
      <c r="K1366" s="53"/>
      <c r="L1366" s="68">
        <f t="shared" si="427"/>
        <v>0</v>
      </c>
      <c r="M1366" s="54">
        <f t="shared" si="438"/>
        <v>0</v>
      </c>
    </row>
    <row r="1367" spans="1:13" s="2" customFormat="1" ht="27" x14ac:dyDescent="0.25">
      <c r="A1367" s="27" t="s">
        <v>2970</v>
      </c>
      <c r="B1367" s="27" t="s">
        <v>3029</v>
      </c>
      <c r="C1367" s="28" t="s">
        <v>459</v>
      </c>
      <c r="D1367" s="11"/>
      <c r="E1367" s="11"/>
      <c r="F1367" s="52">
        <f t="shared" si="439"/>
        <v>0</v>
      </c>
      <c r="G1367" s="53"/>
      <c r="H1367" s="11"/>
      <c r="I1367" s="68">
        <f t="shared" si="437"/>
        <v>0</v>
      </c>
      <c r="J1367" s="54"/>
      <c r="K1367" s="53"/>
      <c r="L1367" s="68">
        <f t="shared" si="427"/>
        <v>0</v>
      </c>
      <c r="M1367" s="54">
        <f t="shared" si="438"/>
        <v>0</v>
      </c>
    </row>
    <row r="1368" spans="1:13" s="2" customFormat="1" ht="13.5" x14ac:dyDescent="0.25">
      <c r="A1368" s="27" t="s">
        <v>2970</v>
      </c>
      <c r="B1368" s="27" t="s">
        <v>3030</v>
      </c>
      <c r="C1368" s="28" t="s">
        <v>588</v>
      </c>
      <c r="D1368" s="11"/>
      <c r="E1368" s="11"/>
      <c r="F1368" s="52">
        <f t="shared" si="439"/>
        <v>0</v>
      </c>
      <c r="G1368" s="53"/>
      <c r="H1368" s="11"/>
      <c r="I1368" s="68">
        <f t="shared" si="437"/>
        <v>0</v>
      </c>
      <c r="J1368" s="54"/>
      <c r="K1368" s="53"/>
      <c r="L1368" s="68">
        <f t="shared" si="427"/>
        <v>0</v>
      </c>
      <c r="M1368" s="54">
        <f t="shared" si="438"/>
        <v>0</v>
      </c>
    </row>
    <row r="1369" spans="1:13" s="2" customFormat="1" ht="13.5" x14ac:dyDescent="0.25">
      <c r="A1369" s="27" t="s">
        <v>2970</v>
      </c>
      <c r="B1369" s="27" t="s">
        <v>3031</v>
      </c>
      <c r="C1369" s="28" t="s">
        <v>650</v>
      </c>
      <c r="D1369" s="11"/>
      <c r="E1369" s="11"/>
      <c r="F1369" s="52">
        <f t="shared" si="439"/>
        <v>0</v>
      </c>
      <c r="G1369" s="53"/>
      <c r="H1369" s="11"/>
      <c r="I1369" s="68">
        <f t="shared" si="437"/>
        <v>0</v>
      </c>
      <c r="J1369" s="54"/>
      <c r="K1369" s="53"/>
      <c r="L1369" s="68">
        <f t="shared" si="427"/>
        <v>0</v>
      </c>
      <c r="M1369" s="54">
        <f t="shared" si="438"/>
        <v>0</v>
      </c>
    </row>
    <row r="1370" spans="1:13" s="2" customFormat="1" ht="54" x14ac:dyDescent="0.25">
      <c r="A1370" s="27" t="s">
        <v>2970</v>
      </c>
      <c r="B1370" s="27" t="s">
        <v>3032</v>
      </c>
      <c r="C1370" s="28" t="s">
        <v>674</v>
      </c>
      <c r="D1370" s="11"/>
      <c r="E1370" s="11"/>
      <c r="F1370" s="52">
        <f t="shared" si="439"/>
        <v>0</v>
      </c>
      <c r="G1370" s="53"/>
      <c r="H1370" s="11"/>
      <c r="I1370" s="68">
        <f t="shared" si="437"/>
        <v>0</v>
      </c>
      <c r="J1370" s="54"/>
      <c r="K1370" s="53"/>
      <c r="L1370" s="68">
        <f t="shared" si="427"/>
        <v>0</v>
      </c>
      <c r="M1370" s="54">
        <f t="shared" si="438"/>
        <v>0</v>
      </c>
    </row>
    <row r="1371" spans="1:13" s="2" customFormat="1" ht="27" x14ac:dyDescent="0.25">
      <c r="A1371" s="27" t="s">
        <v>2970</v>
      </c>
      <c r="B1371" s="27" t="s">
        <v>3033</v>
      </c>
      <c r="C1371" s="28" t="s">
        <v>722</v>
      </c>
      <c r="D1371" s="11"/>
      <c r="E1371" s="11"/>
      <c r="F1371" s="52">
        <f t="shared" si="439"/>
        <v>0</v>
      </c>
      <c r="G1371" s="53"/>
      <c r="H1371" s="11"/>
      <c r="I1371" s="68">
        <f t="shared" si="437"/>
        <v>0</v>
      </c>
      <c r="J1371" s="54"/>
      <c r="K1371" s="53"/>
      <c r="L1371" s="68">
        <f t="shared" si="427"/>
        <v>0</v>
      </c>
      <c r="M1371" s="54">
        <f t="shared" si="438"/>
        <v>0</v>
      </c>
    </row>
    <row r="1372" spans="1:13" s="2" customFormat="1" ht="27" x14ac:dyDescent="0.25">
      <c r="A1372" s="27" t="s">
        <v>2970</v>
      </c>
      <c r="B1372" s="27" t="s">
        <v>3034</v>
      </c>
      <c r="C1372" s="28" t="s">
        <v>755</v>
      </c>
      <c r="D1372" s="11"/>
      <c r="E1372" s="11"/>
      <c r="F1372" s="52">
        <f t="shared" si="439"/>
        <v>0</v>
      </c>
      <c r="G1372" s="53"/>
      <c r="H1372" s="11">
        <v>803100</v>
      </c>
      <c r="I1372" s="68">
        <f t="shared" si="437"/>
        <v>803100</v>
      </c>
      <c r="J1372" s="54"/>
      <c r="K1372" s="53"/>
      <c r="L1372" s="68">
        <f t="shared" si="427"/>
        <v>0</v>
      </c>
      <c r="M1372" s="54">
        <f t="shared" si="438"/>
        <v>803100</v>
      </c>
    </row>
    <row r="1373" spans="1:13" s="2" customFormat="1" ht="27" x14ac:dyDescent="0.25">
      <c r="A1373" s="27" t="s">
        <v>2970</v>
      </c>
      <c r="B1373" s="27" t="s">
        <v>3035</v>
      </c>
      <c r="C1373" s="28" t="s">
        <v>863</v>
      </c>
      <c r="D1373" s="11"/>
      <c r="E1373" s="11"/>
      <c r="F1373" s="52">
        <f t="shared" si="439"/>
        <v>0</v>
      </c>
      <c r="G1373" s="53"/>
      <c r="H1373" s="11">
        <v>19196900</v>
      </c>
      <c r="I1373" s="68">
        <f t="shared" si="437"/>
        <v>19196900</v>
      </c>
      <c r="J1373" s="54"/>
      <c r="K1373" s="53"/>
      <c r="L1373" s="68">
        <f t="shared" si="427"/>
        <v>0</v>
      </c>
      <c r="M1373" s="54">
        <f t="shared" si="438"/>
        <v>19196900</v>
      </c>
    </row>
    <row r="1374" spans="1:13" s="2" customFormat="1" ht="13.5" x14ac:dyDescent="0.25">
      <c r="A1374" s="27" t="s">
        <v>2970</v>
      </c>
      <c r="B1374" s="27" t="s">
        <v>3036</v>
      </c>
      <c r="C1374" s="28" t="s">
        <v>914</v>
      </c>
      <c r="D1374" s="11"/>
      <c r="E1374" s="11"/>
      <c r="F1374" s="52">
        <f t="shared" si="439"/>
        <v>0</v>
      </c>
      <c r="G1374" s="53"/>
      <c r="H1374" s="11"/>
      <c r="I1374" s="68">
        <f t="shared" si="437"/>
        <v>0</v>
      </c>
      <c r="J1374" s="54"/>
      <c r="K1374" s="53"/>
      <c r="L1374" s="68">
        <f t="shared" si="427"/>
        <v>0</v>
      </c>
      <c r="M1374" s="54">
        <f t="shared" si="438"/>
        <v>0</v>
      </c>
    </row>
    <row r="1375" spans="1:13" ht="13.5" x14ac:dyDescent="0.25">
      <c r="A1375" s="16" t="s">
        <v>1514</v>
      </c>
      <c r="B1375" s="16" t="s">
        <v>1515</v>
      </c>
      <c r="C1375" s="26" t="s">
        <v>1494</v>
      </c>
      <c r="D1375" s="7">
        <f>+D1376+D1390+D1404</f>
        <v>0</v>
      </c>
      <c r="E1375" s="7">
        <f>+E1376+E1390+E1404</f>
        <v>0</v>
      </c>
      <c r="F1375" s="8">
        <f>+D1375+E1375</f>
        <v>0</v>
      </c>
      <c r="G1375" s="10">
        <f>+G1376+G1390+G1404</f>
        <v>0</v>
      </c>
      <c r="H1375" s="7">
        <f>+H1376+H1390+H1404</f>
        <v>90309000</v>
      </c>
      <c r="I1375" s="65">
        <f>+SUM(F1375:H1375)</f>
        <v>90309000</v>
      </c>
      <c r="J1375" s="43">
        <f>+J1376+J1390+J1404</f>
        <v>0</v>
      </c>
      <c r="K1375" s="10">
        <f>+K1376+K1390+K1404</f>
        <v>0</v>
      </c>
      <c r="L1375" s="65">
        <f t="shared" si="427"/>
        <v>0</v>
      </c>
      <c r="M1375" s="43">
        <f>+I1375+L1375</f>
        <v>90309000</v>
      </c>
    </row>
    <row r="1376" spans="1:13" ht="24.75" customHeight="1" x14ac:dyDescent="0.25">
      <c r="A1376" s="16" t="s">
        <v>2973</v>
      </c>
      <c r="B1376" s="16" t="s">
        <v>2971</v>
      </c>
      <c r="C1376" s="26" t="s">
        <v>1604</v>
      </c>
      <c r="D1376" s="7">
        <f>+D1377</f>
        <v>0</v>
      </c>
      <c r="E1376" s="7">
        <f>+E1377</f>
        <v>0</v>
      </c>
      <c r="F1376" s="8">
        <f t="shared" ref="F1376:I1377" si="440">+F1377</f>
        <v>0</v>
      </c>
      <c r="G1376" s="10">
        <f>+G1377</f>
        <v>0</v>
      </c>
      <c r="H1376" s="7">
        <f>+H1377</f>
        <v>12051000</v>
      </c>
      <c r="I1376" s="65">
        <f t="shared" si="440"/>
        <v>12051000</v>
      </c>
      <c r="J1376" s="43">
        <f>+J1377</f>
        <v>0</v>
      </c>
      <c r="K1376" s="10">
        <f>+K1377</f>
        <v>0</v>
      </c>
      <c r="L1376" s="65">
        <f t="shared" si="427"/>
        <v>0</v>
      </c>
      <c r="M1376" s="42">
        <f t="shared" ref="M1376:M1377" si="441">L1376+I1376</f>
        <v>12051000</v>
      </c>
    </row>
    <row r="1377" spans="1:13" s="2" customFormat="1" ht="13.5" x14ac:dyDescent="0.25">
      <c r="A1377" s="16" t="s">
        <v>2973</v>
      </c>
      <c r="B1377" s="16" t="s">
        <v>3037</v>
      </c>
      <c r="C1377" s="17" t="s">
        <v>170</v>
      </c>
      <c r="D1377" s="7">
        <f>+D1378</f>
        <v>0</v>
      </c>
      <c r="E1377" s="7">
        <f>+E1378</f>
        <v>0</v>
      </c>
      <c r="F1377" s="8">
        <f t="shared" si="440"/>
        <v>0</v>
      </c>
      <c r="G1377" s="10">
        <f>+G1378</f>
        <v>0</v>
      </c>
      <c r="H1377" s="7">
        <f>+H1378</f>
        <v>12051000</v>
      </c>
      <c r="I1377" s="65">
        <f t="shared" si="440"/>
        <v>12051000</v>
      </c>
      <c r="J1377" s="43">
        <f>+J1378</f>
        <v>0</v>
      </c>
      <c r="K1377" s="10">
        <f>+K1378</f>
        <v>0</v>
      </c>
      <c r="L1377" s="65">
        <f t="shared" si="427"/>
        <v>0</v>
      </c>
      <c r="M1377" s="42">
        <f t="shared" si="441"/>
        <v>12051000</v>
      </c>
    </row>
    <row r="1378" spans="1:13" s="2" customFormat="1" ht="13.5" x14ac:dyDescent="0.25">
      <c r="A1378" s="16" t="s">
        <v>2973</v>
      </c>
      <c r="B1378" s="16" t="s">
        <v>3038</v>
      </c>
      <c r="C1378" s="17" t="s">
        <v>330</v>
      </c>
      <c r="D1378" s="7">
        <f>SUM(D1379:D1389)</f>
        <v>0</v>
      </c>
      <c r="E1378" s="7">
        <f>SUM(E1379:E1389)</f>
        <v>0</v>
      </c>
      <c r="F1378" s="8">
        <f>+D1378+E1378</f>
        <v>0</v>
      </c>
      <c r="G1378" s="10">
        <f>SUM(G1379:G1389)</f>
        <v>0</v>
      </c>
      <c r="H1378" s="7">
        <f>SUM(H1379:H1389)</f>
        <v>12051000</v>
      </c>
      <c r="I1378" s="65">
        <f>+SUM(F1378:H1378)</f>
        <v>12051000</v>
      </c>
      <c r="J1378" s="43">
        <f>SUM(J1379:J1389)</f>
        <v>0</v>
      </c>
      <c r="K1378" s="10">
        <f>SUM(K1379:K1389)</f>
        <v>0</v>
      </c>
      <c r="L1378" s="65">
        <f t="shared" si="427"/>
        <v>0</v>
      </c>
      <c r="M1378" s="42">
        <f>SUM(M1379:M1389)</f>
        <v>12051000</v>
      </c>
    </row>
    <row r="1379" spans="1:13" s="2" customFormat="1" ht="27" x14ac:dyDescent="0.25">
      <c r="A1379" s="27" t="s">
        <v>2973</v>
      </c>
      <c r="B1379" s="27" t="s">
        <v>3039</v>
      </c>
      <c r="C1379" s="28" t="s">
        <v>333</v>
      </c>
      <c r="D1379" s="11"/>
      <c r="E1379" s="11"/>
      <c r="F1379" s="52">
        <f>SUM(D1379:E1379)</f>
        <v>0</v>
      </c>
      <c r="G1379" s="53"/>
      <c r="H1379" s="11"/>
      <c r="I1379" s="68">
        <f t="shared" ref="I1379:I1389" si="442">+SUM(H1379,G1379)+F1379</f>
        <v>0</v>
      </c>
      <c r="J1379" s="54"/>
      <c r="K1379" s="53"/>
      <c r="L1379" s="68">
        <f t="shared" si="427"/>
        <v>0</v>
      </c>
      <c r="M1379" s="54">
        <f t="shared" ref="M1379:M1389" si="443">+L1379+I1379</f>
        <v>0</v>
      </c>
    </row>
    <row r="1380" spans="1:13" s="2" customFormat="1" ht="13.5" x14ac:dyDescent="0.25">
      <c r="A1380" s="27" t="s">
        <v>2973</v>
      </c>
      <c r="B1380" s="27" t="s">
        <v>3040</v>
      </c>
      <c r="C1380" s="28" t="s">
        <v>369</v>
      </c>
      <c r="D1380" s="11"/>
      <c r="E1380" s="11"/>
      <c r="F1380" s="52">
        <f t="shared" ref="F1380:F1389" si="444">SUM(D1380:E1380)</f>
        <v>0</v>
      </c>
      <c r="G1380" s="53"/>
      <c r="H1380" s="11"/>
      <c r="I1380" s="68">
        <f t="shared" si="442"/>
        <v>0</v>
      </c>
      <c r="J1380" s="54"/>
      <c r="K1380" s="53"/>
      <c r="L1380" s="68">
        <f t="shared" si="427"/>
        <v>0</v>
      </c>
      <c r="M1380" s="54">
        <f t="shared" si="443"/>
        <v>0</v>
      </c>
    </row>
    <row r="1381" spans="1:13" s="2" customFormat="1" ht="40.5" x14ac:dyDescent="0.25">
      <c r="A1381" s="27" t="s">
        <v>2973</v>
      </c>
      <c r="B1381" s="27" t="s">
        <v>3041</v>
      </c>
      <c r="C1381" s="28" t="s">
        <v>384</v>
      </c>
      <c r="D1381" s="11"/>
      <c r="E1381" s="11"/>
      <c r="F1381" s="52">
        <f t="shared" si="444"/>
        <v>0</v>
      </c>
      <c r="G1381" s="53"/>
      <c r="H1381" s="11"/>
      <c r="I1381" s="68">
        <f t="shared" si="442"/>
        <v>0</v>
      </c>
      <c r="J1381" s="54"/>
      <c r="K1381" s="53"/>
      <c r="L1381" s="68">
        <f t="shared" si="427"/>
        <v>0</v>
      </c>
      <c r="M1381" s="54">
        <f t="shared" si="443"/>
        <v>0</v>
      </c>
    </row>
    <row r="1382" spans="1:13" s="2" customFormat="1" ht="27" x14ac:dyDescent="0.25">
      <c r="A1382" s="27" t="s">
        <v>2973</v>
      </c>
      <c r="B1382" s="27" t="s">
        <v>3042</v>
      </c>
      <c r="C1382" s="28" t="s">
        <v>459</v>
      </c>
      <c r="D1382" s="11"/>
      <c r="E1382" s="11"/>
      <c r="F1382" s="52">
        <f t="shared" si="444"/>
        <v>0</v>
      </c>
      <c r="G1382" s="53"/>
      <c r="H1382" s="11"/>
      <c r="I1382" s="68">
        <f t="shared" si="442"/>
        <v>0</v>
      </c>
      <c r="J1382" s="54"/>
      <c r="K1382" s="53"/>
      <c r="L1382" s="68">
        <f t="shared" si="427"/>
        <v>0</v>
      </c>
      <c r="M1382" s="54">
        <f t="shared" si="443"/>
        <v>0</v>
      </c>
    </row>
    <row r="1383" spans="1:13" s="2" customFormat="1" ht="13.5" x14ac:dyDescent="0.25">
      <c r="A1383" s="27" t="s">
        <v>2973</v>
      </c>
      <c r="B1383" s="27" t="s">
        <v>3043</v>
      </c>
      <c r="C1383" s="28" t="s">
        <v>588</v>
      </c>
      <c r="D1383" s="11"/>
      <c r="E1383" s="11"/>
      <c r="F1383" s="52">
        <f t="shared" si="444"/>
        <v>0</v>
      </c>
      <c r="G1383" s="53"/>
      <c r="H1383" s="11"/>
      <c r="I1383" s="68">
        <f t="shared" si="442"/>
        <v>0</v>
      </c>
      <c r="J1383" s="54"/>
      <c r="K1383" s="53"/>
      <c r="L1383" s="68">
        <f t="shared" si="427"/>
        <v>0</v>
      </c>
      <c r="M1383" s="54">
        <f t="shared" si="443"/>
        <v>0</v>
      </c>
    </row>
    <row r="1384" spans="1:13" s="2" customFormat="1" ht="13.5" x14ac:dyDescent="0.25">
      <c r="A1384" s="27" t="s">
        <v>2973</v>
      </c>
      <c r="B1384" s="27" t="s">
        <v>3044</v>
      </c>
      <c r="C1384" s="28" t="s">
        <v>650</v>
      </c>
      <c r="D1384" s="11"/>
      <c r="E1384" s="11"/>
      <c r="F1384" s="52">
        <f t="shared" si="444"/>
        <v>0</v>
      </c>
      <c r="G1384" s="53"/>
      <c r="H1384" s="11"/>
      <c r="I1384" s="68">
        <f t="shared" si="442"/>
        <v>0</v>
      </c>
      <c r="J1384" s="54"/>
      <c r="K1384" s="53"/>
      <c r="L1384" s="68">
        <f t="shared" si="427"/>
        <v>0</v>
      </c>
      <c r="M1384" s="54">
        <f t="shared" si="443"/>
        <v>0</v>
      </c>
    </row>
    <row r="1385" spans="1:13" s="2" customFormat="1" ht="54" x14ac:dyDescent="0.25">
      <c r="A1385" s="27" t="s">
        <v>2973</v>
      </c>
      <c r="B1385" s="27" t="s">
        <v>3045</v>
      </c>
      <c r="C1385" s="28" t="s">
        <v>674</v>
      </c>
      <c r="D1385" s="11"/>
      <c r="E1385" s="11"/>
      <c r="F1385" s="52">
        <f t="shared" si="444"/>
        <v>0</v>
      </c>
      <c r="G1385" s="53"/>
      <c r="H1385" s="11"/>
      <c r="I1385" s="68">
        <f t="shared" si="442"/>
        <v>0</v>
      </c>
      <c r="J1385" s="54"/>
      <c r="K1385" s="53"/>
      <c r="L1385" s="68">
        <f t="shared" si="427"/>
        <v>0</v>
      </c>
      <c r="M1385" s="54">
        <f t="shared" si="443"/>
        <v>0</v>
      </c>
    </row>
    <row r="1386" spans="1:13" s="2" customFormat="1" ht="27" x14ac:dyDescent="0.25">
      <c r="A1386" s="27" t="s">
        <v>2973</v>
      </c>
      <c r="B1386" s="27" t="s">
        <v>3046</v>
      </c>
      <c r="C1386" s="28" t="s">
        <v>722</v>
      </c>
      <c r="D1386" s="11"/>
      <c r="E1386" s="11"/>
      <c r="F1386" s="52">
        <f t="shared" si="444"/>
        <v>0</v>
      </c>
      <c r="G1386" s="53"/>
      <c r="H1386" s="11"/>
      <c r="I1386" s="68">
        <f t="shared" si="442"/>
        <v>0</v>
      </c>
      <c r="J1386" s="54"/>
      <c r="K1386" s="53"/>
      <c r="L1386" s="68">
        <f t="shared" si="427"/>
        <v>0</v>
      </c>
      <c r="M1386" s="54">
        <f t="shared" si="443"/>
        <v>0</v>
      </c>
    </row>
    <row r="1387" spans="1:13" s="2" customFormat="1" ht="27" x14ac:dyDescent="0.25">
      <c r="A1387" s="27" t="s">
        <v>2973</v>
      </c>
      <c r="B1387" s="27" t="s">
        <v>3047</v>
      </c>
      <c r="C1387" s="28" t="s">
        <v>755</v>
      </c>
      <c r="D1387" s="11"/>
      <c r="E1387" s="11"/>
      <c r="F1387" s="52">
        <f t="shared" si="444"/>
        <v>0</v>
      </c>
      <c r="G1387" s="53"/>
      <c r="H1387" s="11">
        <v>12051000</v>
      </c>
      <c r="I1387" s="68">
        <f t="shared" si="442"/>
        <v>12051000</v>
      </c>
      <c r="J1387" s="54"/>
      <c r="K1387" s="53"/>
      <c r="L1387" s="68">
        <f t="shared" si="427"/>
        <v>0</v>
      </c>
      <c r="M1387" s="54">
        <f t="shared" si="443"/>
        <v>12051000</v>
      </c>
    </row>
    <row r="1388" spans="1:13" s="2" customFormat="1" ht="27" x14ac:dyDescent="0.25">
      <c r="A1388" s="27" t="s">
        <v>2973</v>
      </c>
      <c r="B1388" s="27" t="s">
        <v>3048</v>
      </c>
      <c r="C1388" s="28" t="s">
        <v>863</v>
      </c>
      <c r="D1388" s="11"/>
      <c r="E1388" s="11"/>
      <c r="F1388" s="52">
        <f t="shared" si="444"/>
        <v>0</v>
      </c>
      <c r="G1388" s="53"/>
      <c r="H1388" s="11"/>
      <c r="I1388" s="68">
        <f t="shared" si="442"/>
        <v>0</v>
      </c>
      <c r="J1388" s="54"/>
      <c r="K1388" s="53"/>
      <c r="L1388" s="68">
        <f t="shared" si="427"/>
        <v>0</v>
      </c>
      <c r="M1388" s="54">
        <f t="shared" si="443"/>
        <v>0</v>
      </c>
    </row>
    <row r="1389" spans="1:13" s="2" customFormat="1" ht="13.5" x14ac:dyDescent="0.25">
      <c r="A1389" s="27" t="s">
        <v>2973</v>
      </c>
      <c r="B1389" s="27" t="s">
        <v>3049</v>
      </c>
      <c r="C1389" s="28" t="s">
        <v>914</v>
      </c>
      <c r="D1389" s="11"/>
      <c r="E1389" s="11"/>
      <c r="F1389" s="52">
        <f t="shared" si="444"/>
        <v>0</v>
      </c>
      <c r="G1389" s="53"/>
      <c r="H1389" s="11"/>
      <c r="I1389" s="68">
        <f t="shared" si="442"/>
        <v>0</v>
      </c>
      <c r="J1389" s="54"/>
      <c r="K1389" s="53"/>
      <c r="L1389" s="68">
        <f t="shared" si="427"/>
        <v>0</v>
      </c>
      <c r="M1389" s="54">
        <f t="shared" si="443"/>
        <v>0</v>
      </c>
    </row>
    <row r="1390" spans="1:13" ht="24.75" customHeight="1" x14ac:dyDescent="0.25">
      <c r="A1390" s="16" t="s">
        <v>2973</v>
      </c>
      <c r="B1390" s="16" t="s">
        <v>2975</v>
      </c>
      <c r="C1390" s="26" t="s">
        <v>1608</v>
      </c>
      <c r="D1390" s="7">
        <f>+D1391</f>
        <v>0</v>
      </c>
      <c r="E1390" s="7">
        <f>+E1391</f>
        <v>0</v>
      </c>
      <c r="F1390" s="8">
        <f t="shared" ref="F1390:I1391" si="445">+F1391</f>
        <v>0</v>
      </c>
      <c r="G1390" s="10">
        <f>+G1391</f>
        <v>0</v>
      </c>
      <c r="H1390" s="7">
        <f>+H1391</f>
        <v>37836173</v>
      </c>
      <c r="I1390" s="65">
        <f t="shared" si="445"/>
        <v>37836173</v>
      </c>
      <c r="J1390" s="43">
        <f>+J1391</f>
        <v>0</v>
      </c>
      <c r="K1390" s="10">
        <f>+K1391</f>
        <v>0</v>
      </c>
      <c r="L1390" s="65">
        <f t="shared" si="427"/>
        <v>0</v>
      </c>
      <c r="M1390" s="42">
        <f t="shared" ref="M1390:M1391" si="446">L1390+I1390</f>
        <v>37836173</v>
      </c>
    </row>
    <row r="1391" spans="1:13" s="2" customFormat="1" ht="13.5" x14ac:dyDescent="0.25">
      <c r="A1391" s="16" t="s">
        <v>2973</v>
      </c>
      <c r="B1391" s="16" t="s">
        <v>3050</v>
      </c>
      <c r="C1391" s="17" t="s">
        <v>170</v>
      </c>
      <c r="D1391" s="7">
        <f>+D1392</f>
        <v>0</v>
      </c>
      <c r="E1391" s="7">
        <f>+E1392</f>
        <v>0</v>
      </c>
      <c r="F1391" s="8">
        <f t="shared" si="445"/>
        <v>0</v>
      </c>
      <c r="G1391" s="10">
        <f>+G1392</f>
        <v>0</v>
      </c>
      <c r="H1391" s="7">
        <f>+H1392</f>
        <v>37836173</v>
      </c>
      <c r="I1391" s="65">
        <f t="shared" si="445"/>
        <v>37836173</v>
      </c>
      <c r="J1391" s="43">
        <f>+J1392</f>
        <v>0</v>
      </c>
      <c r="K1391" s="10">
        <f>+K1392</f>
        <v>0</v>
      </c>
      <c r="L1391" s="65">
        <f t="shared" si="427"/>
        <v>0</v>
      </c>
      <c r="M1391" s="42">
        <f t="shared" si="446"/>
        <v>37836173</v>
      </c>
    </row>
    <row r="1392" spans="1:13" s="2" customFormat="1" ht="13.5" x14ac:dyDescent="0.25">
      <c r="A1392" s="16" t="s">
        <v>2973</v>
      </c>
      <c r="B1392" s="16" t="s">
        <v>3051</v>
      </c>
      <c r="C1392" s="17" t="s">
        <v>330</v>
      </c>
      <c r="D1392" s="7">
        <f>SUM(D1393:D1403)</f>
        <v>0</v>
      </c>
      <c r="E1392" s="7">
        <f>SUM(E1393:E1403)</f>
        <v>0</v>
      </c>
      <c r="F1392" s="8">
        <f>+D1392+E1392</f>
        <v>0</v>
      </c>
      <c r="G1392" s="10">
        <f>SUM(G1393:G1403)</f>
        <v>0</v>
      </c>
      <c r="H1392" s="7">
        <f>SUM(H1393:H1403)</f>
        <v>37836173</v>
      </c>
      <c r="I1392" s="65">
        <f>+SUM(F1392:H1392)</f>
        <v>37836173</v>
      </c>
      <c r="J1392" s="43">
        <f>SUM(J1393:J1403)</f>
        <v>0</v>
      </c>
      <c r="K1392" s="10">
        <f>SUM(K1393:K1403)</f>
        <v>0</v>
      </c>
      <c r="L1392" s="65">
        <f t="shared" si="427"/>
        <v>0</v>
      </c>
      <c r="M1392" s="42">
        <f>SUM(M1393:M1403)</f>
        <v>37836173</v>
      </c>
    </row>
    <row r="1393" spans="1:13" s="2" customFormat="1" ht="27" x14ac:dyDescent="0.25">
      <c r="A1393" s="27" t="s">
        <v>2973</v>
      </c>
      <c r="B1393" s="27" t="s">
        <v>3052</v>
      </c>
      <c r="C1393" s="28" t="s">
        <v>333</v>
      </c>
      <c r="D1393" s="11"/>
      <c r="E1393" s="11"/>
      <c r="F1393" s="52">
        <f>SUM(D1393:E1393)</f>
        <v>0</v>
      </c>
      <c r="G1393" s="53"/>
      <c r="H1393" s="11"/>
      <c r="I1393" s="68">
        <f t="shared" ref="I1393:I1403" si="447">+SUM(H1393,G1393)+F1393</f>
        <v>0</v>
      </c>
      <c r="J1393" s="54"/>
      <c r="K1393" s="53"/>
      <c r="L1393" s="68">
        <f t="shared" si="427"/>
        <v>0</v>
      </c>
      <c r="M1393" s="54">
        <f t="shared" ref="M1393:M1403" si="448">+L1393+I1393</f>
        <v>0</v>
      </c>
    </row>
    <row r="1394" spans="1:13" s="2" customFormat="1" ht="13.5" x14ac:dyDescent="0.25">
      <c r="A1394" s="27" t="s">
        <v>2973</v>
      </c>
      <c r="B1394" s="27" t="s">
        <v>3053</v>
      </c>
      <c r="C1394" s="28" t="s">
        <v>369</v>
      </c>
      <c r="D1394" s="11"/>
      <c r="E1394" s="11"/>
      <c r="F1394" s="52">
        <f t="shared" ref="F1394:F1403" si="449">SUM(D1394:E1394)</f>
        <v>0</v>
      </c>
      <c r="G1394" s="53"/>
      <c r="H1394" s="11"/>
      <c r="I1394" s="68">
        <f t="shared" si="447"/>
        <v>0</v>
      </c>
      <c r="J1394" s="54"/>
      <c r="K1394" s="53"/>
      <c r="L1394" s="68">
        <f t="shared" si="427"/>
        <v>0</v>
      </c>
      <c r="M1394" s="54">
        <f t="shared" si="448"/>
        <v>0</v>
      </c>
    </row>
    <row r="1395" spans="1:13" s="2" customFormat="1" ht="40.5" x14ac:dyDescent="0.25">
      <c r="A1395" s="27" t="s">
        <v>2973</v>
      </c>
      <c r="B1395" s="27" t="s">
        <v>3054</v>
      </c>
      <c r="C1395" s="28" t="s">
        <v>384</v>
      </c>
      <c r="D1395" s="11"/>
      <c r="E1395" s="11"/>
      <c r="F1395" s="52">
        <f t="shared" si="449"/>
        <v>0</v>
      </c>
      <c r="G1395" s="53"/>
      <c r="H1395" s="11"/>
      <c r="I1395" s="68">
        <f t="shared" si="447"/>
        <v>0</v>
      </c>
      <c r="J1395" s="54"/>
      <c r="K1395" s="53"/>
      <c r="L1395" s="68">
        <f t="shared" si="427"/>
        <v>0</v>
      </c>
      <c r="M1395" s="54">
        <f t="shared" si="448"/>
        <v>0</v>
      </c>
    </row>
    <row r="1396" spans="1:13" s="2" customFormat="1" ht="27" x14ac:dyDescent="0.25">
      <c r="A1396" s="27" t="s">
        <v>2973</v>
      </c>
      <c r="B1396" s="27" t="s">
        <v>3055</v>
      </c>
      <c r="C1396" s="28" t="s">
        <v>459</v>
      </c>
      <c r="D1396" s="11"/>
      <c r="E1396" s="11"/>
      <c r="F1396" s="52">
        <f t="shared" si="449"/>
        <v>0</v>
      </c>
      <c r="G1396" s="53"/>
      <c r="H1396" s="11"/>
      <c r="I1396" s="68">
        <f t="shared" si="447"/>
        <v>0</v>
      </c>
      <c r="J1396" s="54"/>
      <c r="K1396" s="53"/>
      <c r="L1396" s="68">
        <f t="shared" si="427"/>
        <v>0</v>
      </c>
      <c r="M1396" s="54">
        <f t="shared" si="448"/>
        <v>0</v>
      </c>
    </row>
    <row r="1397" spans="1:13" s="2" customFormat="1" ht="13.5" x14ac:dyDescent="0.25">
      <c r="A1397" s="27" t="s">
        <v>2973</v>
      </c>
      <c r="B1397" s="27" t="s">
        <v>3056</v>
      </c>
      <c r="C1397" s="28" t="s">
        <v>588</v>
      </c>
      <c r="D1397" s="11"/>
      <c r="E1397" s="11"/>
      <c r="F1397" s="52">
        <f t="shared" si="449"/>
        <v>0</v>
      </c>
      <c r="G1397" s="53"/>
      <c r="H1397" s="11"/>
      <c r="I1397" s="68">
        <f t="shared" si="447"/>
        <v>0</v>
      </c>
      <c r="J1397" s="54"/>
      <c r="K1397" s="53"/>
      <c r="L1397" s="68">
        <f t="shared" si="427"/>
        <v>0</v>
      </c>
      <c r="M1397" s="54">
        <f t="shared" si="448"/>
        <v>0</v>
      </c>
    </row>
    <row r="1398" spans="1:13" s="2" customFormat="1" ht="13.5" x14ac:dyDescent="0.25">
      <c r="A1398" s="27" t="s">
        <v>2973</v>
      </c>
      <c r="B1398" s="27" t="s">
        <v>3057</v>
      </c>
      <c r="C1398" s="28" t="s">
        <v>650</v>
      </c>
      <c r="D1398" s="11"/>
      <c r="E1398" s="11"/>
      <c r="F1398" s="52">
        <f t="shared" si="449"/>
        <v>0</v>
      </c>
      <c r="G1398" s="53"/>
      <c r="H1398" s="11"/>
      <c r="I1398" s="68">
        <f t="shared" si="447"/>
        <v>0</v>
      </c>
      <c r="J1398" s="54"/>
      <c r="K1398" s="53"/>
      <c r="L1398" s="68">
        <f t="shared" si="427"/>
        <v>0</v>
      </c>
      <c r="M1398" s="54">
        <f t="shared" si="448"/>
        <v>0</v>
      </c>
    </row>
    <row r="1399" spans="1:13" s="2" customFormat="1" ht="54" x14ac:dyDescent="0.25">
      <c r="A1399" s="27" t="s">
        <v>2973</v>
      </c>
      <c r="B1399" s="27" t="s">
        <v>3058</v>
      </c>
      <c r="C1399" s="28" t="s">
        <v>674</v>
      </c>
      <c r="D1399" s="11"/>
      <c r="E1399" s="11"/>
      <c r="F1399" s="52">
        <f t="shared" si="449"/>
        <v>0</v>
      </c>
      <c r="G1399" s="53"/>
      <c r="H1399" s="11"/>
      <c r="I1399" s="68">
        <f t="shared" si="447"/>
        <v>0</v>
      </c>
      <c r="J1399" s="54"/>
      <c r="K1399" s="53"/>
      <c r="L1399" s="68">
        <f t="shared" si="427"/>
        <v>0</v>
      </c>
      <c r="M1399" s="54">
        <f t="shared" si="448"/>
        <v>0</v>
      </c>
    </row>
    <row r="1400" spans="1:13" s="2" customFormat="1" ht="27" x14ac:dyDescent="0.25">
      <c r="A1400" s="27" t="s">
        <v>2973</v>
      </c>
      <c r="B1400" s="27" t="s">
        <v>3059</v>
      </c>
      <c r="C1400" s="28" t="s">
        <v>722</v>
      </c>
      <c r="D1400" s="11"/>
      <c r="E1400" s="11"/>
      <c r="F1400" s="52">
        <f t="shared" si="449"/>
        <v>0</v>
      </c>
      <c r="G1400" s="53"/>
      <c r="H1400" s="11"/>
      <c r="I1400" s="68">
        <f t="shared" si="447"/>
        <v>0</v>
      </c>
      <c r="J1400" s="54"/>
      <c r="K1400" s="53"/>
      <c r="L1400" s="68">
        <f t="shared" ref="L1400:L1463" si="450">SUM(J1400:K1400)</f>
        <v>0</v>
      </c>
      <c r="M1400" s="54">
        <f t="shared" si="448"/>
        <v>0</v>
      </c>
    </row>
    <row r="1401" spans="1:13" s="2" customFormat="1" ht="27" x14ac:dyDescent="0.25">
      <c r="A1401" s="27" t="s">
        <v>2973</v>
      </c>
      <c r="B1401" s="27" t="s">
        <v>3060</v>
      </c>
      <c r="C1401" s="28" t="s">
        <v>755</v>
      </c>
      <c r="D1401" s="11"/>
      <c r="E1401" s="11"/>
      <c r="F1401" s="52">
        <f t="shared" si="449"/>
        <v>0</v>
      </c>
      <c r="G1401" s="53"/>
      <c r="H1401" s="11">
        <v>37836173</v>
      </c>
      <c r="I1401" s="68">
        <f t="shared" si="447"/>
        <v>37836173</v>
      </c>
      <c r="J1401" s="54"/>
      <c r="K1401" s="53"/>
      <c r="L1401" s="68">
        <f t="shared" si="450"/>
        <v>0</v>
      </c>
      <c r="M1401" s="54">
        <f t="shared" si="448"/>
        <v>37836173</v>
      </c>
    </row>
    <row r="1402" spans="1:13" s="2" customFormat="1" ht="27" x14ac:dyDescent="0.25">
      <c r="A1402" s="27" t="s">
        <v>2973</v>
      </c>
      <c r="B1402" s="27" t="s">
        <v>3061</v>
      </c>
      <c r="C1402" s="28" t="s">
        <v>863</v>
      </c>
      <c r="D1402" s="11"/>
      <c r="E1402" s="11"/>
      <c r="F1402" s="52">
        <f t="shared" si="449"/>
        <v>0</v>
      </c>
      <c r="G1402" s="53"/>
      <c r="H1402" s="11"/>
      <c r="I1402" s="68">
        <f t="shared" si="447"/>
        <v>0</v>
      </c>
      <c r="J1402" s="54"/>
      <c r="K1402" s="53"/>
      <c r="L1402" s="68">
        <f t="shared" si="450"/>
        <v>0</v>
      </c>
      <c r="M1402" s="54">
        <f t="shared" si="448"/>
        <v>0</v>
      </c>
    </row>
    <row r="1403" spans="1:13" s="2" customFormat="1" ht="13.5" x14ac:dyDescent="0.25">
      <c r="A1403" s="27" t="s">
        <v>2973</v>
      </c>
      <c r="B1403" s="27" t="s">
        <v>3062</v>
      </c>
      <c r="C1403" s="28" t="s">
        <v>914</v>
      </c>
      <c r="D1403" s="11"/>
      <c r="E1403" s="11"/>
      <c r="F1403" s="52">
        <f t="shared" si="449"/>
        <v>0</v>
      </c>
      <c r="G1403" s="53"/>
      <c r="H1403" s="11"/>
      <c r="I1403" s="68">
        <f t="shared" si="447"/>
        <v>0</v>
      </c>
      <c r="J1403" s="54"/>
      <c r="K1403" s="53"/>
      <c r="L1403" s="68">
        <f t="shared" si="450"/>
        <v>0</v>
      </c>
      <c r="M1403" s="54">
        <f t="shared" si="448"/>
        <v>0</v>
      </c>
    </row>
    <row r="1404" spans="1:13" ht="24.75" customHeight="1" x14ac:dyDescent="0.25">
      <c r="A1404" s="16" t="s">
        <v>2973</v>
      </c>
      <c r="B1404" s="16" t="s">
        <v>2976</v>
      </c>
      <c r="C1404" s="26" t="s">
        <v>1609</v>
      </c>
      <c r="D1404" s="7">
        <f>+D1405</f>
        <v>0</v>
      </c>
      <c r="E1404" s="7">
        <f>+E1405</f>
        <v>0</v>
      </c>
      <c r="F1404" s="8">
        <f t="shared" ref="F1404:I1405" si="451">+F1405</f>
        <v>0</v>
      </c>
      <c r="G1404" s="10">
        <f>+G1405</f>
        <v>0</v>
      </c>
      <c r="H1404" s="7">
        <f>+H1405</f>
        <v>40421827</v>
      </c>
      <c r="I1404" s="65">
        <f t="shared" si="451"/>
        <v>40421827</v>
      </c>
      <c r="J1404" s="43">
        <f>+J1405</f>
        <v>0</v>
      </c>
      <c r="K1404" s="10">
        <f>+K1405</f>
        <v>0</v>
      </c>
      <c r="L1404" s="65">
        <f t="shared" si="450"/>
        <v>0</v>
      </c>
      <c r="M1404" s="42">
        <f t="shared" ref="M1404:M1405" si="452">L1404+I1404</f>
        <v>40421827</v>
      </c>
    </row>
    <row r="1405" spans="1:13" s="2" customFormat="1" ht="13.5" x14ac:dyDescent="0.25">
      <c r="A1405" s="16" t="s">
        <v>2973</v>
      </c>
      <c r="B1405" s="16" t="s">
        <v>3063</v>
      </c>
      <c r="C1405" s="17" t="s">
        <v>170</v>
      </c>
      <c r="D1405" s="7">
        <f>+D1406</f>
        <v>0</v>
      </c>
      <c r="E1405" s="7">
        <f>+E1406</f>
        <v>0</v>
      </c>
      <c r="F1405" s="8">
        <f t="shared" si="451"/>
        <v>0</v>
      </c>
      <c r="G1405" s="10">
        <f>+G1406</f>
        <v>0</v>
      </c>
      <c r="H1405" s="7">
        <f>+H1406</f>
        <v>40421827</v>
      </c>
      <c r="I1405" s="65">
        <f t="shared" si="451"/>
        <v>40421827</v>
      </c>
      <c r="J1405" s="43">
        <f>+J1406</f>
        <v>0</v>
      </c>
      <c r="K1405" s="10">
        <f>+K1406</f>
        <v>0</v>
      </c>
      <c r="L1405" s="65">
        <f t="shared" si="450"/>
        <v>0</v>
      </c>
      <c r="M1405" s="42">
        <f t="shared" si="452"/>
        <v>40421827</v>
      </c>
    </row>
    <row r="1406" spans="1:13" s="2" customFormat="1" ht="13.5" x14ac:dyDescent="0.25">
      <c r="A1406" s="16" t="s">
        <v>2973</v>
      </c>
      <c r="B1406" s="16" t="s">
        <v>3064</v>
      </c>
      <c r="C1406" s="17" t="s">
        <v>330</v>
      </c>
      <c r="D1406" s="7">
        <f>SUM(D1407:D1417)</f>
        <v>0</v>
      </c>
      <c r="E1406" s="7">
        <f>SUM(E1407:E1417)</f>
        <v>0</v>
      </c>
      <c r="F1406" s="8">
        <f>+D1406+E1406</f>
        <v>0</v>
      </c>
      <c r="G1406" s="10">
        <f>SUM(G1407:G1417)</f>
        <v>0</v>
      </c>
      <c r="H1406" s="7">
        <f>SUM(H1407:H1417)</f>
        <v>40421827</v>
      </c>
      <c r="I1406" s="65">
        <f>+SUM(F1406:H1406)</f>
        <v>40421827</v>
      </c>
      <c r="J1406" s="43">
        <f>SUM(J1407:J1417)</f>
        <v>0</v>
      </c>
      <c r="K1406" s="10">
        <f>SUM(K1407:K1417)</f>
        <v>0</v>
      </c>
      <c r="L1406" s="65">
        <f t="shared" si="450"/>
        <v>0</v>
      </c>
      <c r="M1406" s="42">
        <f>SUM(M1407:M1417)</f>
        <v>40421827</v>
      </c>
    </row>
    <row r="1407" spans="1:13" s="2" customFormat="1" ht="27" x14ac:dyDescent="0.25">
      <c r="A1407" s="27" t="s">
        <v>2973</v>
      </c>
      <c r="B1407" s="27" t="s">
        <v>3065</v>
      </c>
      <c r="C1407" s="28" t="s">
        <v>333</v>
      </c>
      <c r="D1407" s="11"/>
      <c r="E1407" s="11"/>
      <c r="F1407" s="52">
        <f>SUM(D1407:E1407)</f>
        <v>0</v>
      </c>
      <c r="G1407" s="53"/>
      <c r="H1407" s="11"/>
      <c r="I1407" s="68">
        <f t="shared" ref="I1407:I1417" si="453">+SUM(H1407,G1407)+F1407</f>
        <v>0</v>
      </c>
      <c r="J1407" s="54"/>
      <c r="K1407" s="53"/>
      <c r="L1407" s="68">
        <f t="shared" si="450"/>
        <v>0</v>
      </c>
      <c r="M1407" s="54">
        <f t="shared" ref="M1407:M1417" si="454">+L1407+I1407</f>
        <v>0</v>
      </c>
    </row>
    <row r="1408" spans="1:13" s="2" customFormat="1" ht="13.5" x14ac:dyDescent="0.25">
      <c r="A1408" s="27" t="s">
        <v>2973</v>
      </c>
      <c r="B1408" s="27" t="s">
        <v>3066</v>
      </c>
      <c r="C1408" s="28" t="s">
        <v>369</v>
      </c>
      <c r="D1408" s="11"/>
      <c r="E1408" s="11"/>
      <c r="F1408" s="52">
        <f t="shared" ref="F1408:F1417" si="455">SUM(D1408:E1408)</f>
        <v>0</v>
      </c>
      <c r="G1408" s="53"/>
      <c r="H1408" s="11"/>
      <c r="I1408" s="68">
        <f t="shared" si="453"/>
        <v>0</v>
      </c>
      <c r="J1408" s="54"/>
      <c r="K1408" s="53"/>
      <c r="L1408" s="68">
        <f t="shared" si="450"/>
        <v>0</v>
      </c>
      <c r="M1408" s="54">
        <f t="shared" si="454"/>
        <v>0</v>
      </c>
    </row>
    <row r="1409" spans="1:13" s="2" customFormat="1" ht="40.5" x14ac:dyDescent="0.25">
      <c r="A1409" s="27" t="s">
        <v>2973</v>
      </c>
      <c r="B1409" s="27" t="s">
        <v>3067</v>
      </c>
      <c r="C1409" s="28" t="s">
        <v>384</v>
      </c>
      <c r="D1409" s="11"/>
      <c r="E1409" s="11"/>
      <c r="F1409" s="52">
        <f t="shared" si="455"/>
        <v>0</v>
      </c>
      <c r="G1409" s="53"/>
      <c r="H1409" s="11"/>
      <c r="I1409" s="68">
        <f t="shared" si="453"/>
        <v>0</v>
      </c>
      <c r="J1409" s="54"/>
      <c r="K1409" s="53"/>
      <c r="L1409" s="68">
        <f t="shared" si="450"/>
        <v>0</v>
      </c>
      <c r="M1409" s="54">
        <f t="shared" si="454"/>
        <v>0</v>
      </c>
    </row>
    <row r="1410" spans="1:13" s="2" customFormat="1" ht="27" x14ac:dyDescent="0.25">
      <c r="A1410" s="27" t="s">
        <v>2973</v>
      </c>
      <c r="B1410" s="27" t="s">
        <v>3068</v>
      </c>
      <c r="C1410" s="28" t="s">
        <v>459</v>
      </c>
      <c r="D1410" s="11"/>
      <c r="E1410" s="11"/>
      <c r="F1410" s="52">
        <f t="shared" si="455"/>
        <v>0</v>
      </c>
      <c r="G1410" s="53"/>
      <c r="H1410" s="11"/>
      <c r="I1410" s="68">
        <f t="shared" si="453"/>
        <v>0</v>
      </c>
      <c r="J1410" s="54"/>
      <c r="K1410" s="53"/>
      <c r="L1410" s="68">
        <f t="shared" si="450"/>
        <v>0</v>
      </c>
      <c r="M1410" s="54">
        <f t="shared" si="454"/>
        <v>0</v>
      </c>
    </row>
    <row r="1411" spans="1:13" s="2" customFormat="1" ht="13.5" x14ac:dyDescent="0.25">
      <c r="A1411" s="27" t="s">
        <v>2973</v>
      </c>
      <c r="B1411" s="27" t="s">
        <v>3069</v>
      </c>
      <c r="C1411" s="28" t="s">
        <v>588</v>
      </c>
      <c r="D1411" s="11"/>
      <c r="E1411" s="11"/>
      <c r="F1411" s="52">
        <f t="shared" si="455"/>
        <v>0</v>
      </c>
      <c r="G1411" s="53"/>
      <c r="H1411" s="11"/>
      <c r="I1411" s="68">
        <f t="shared" si="453"/>
        <v>0</v>
      </c>
      <c r="J1411" s="54"/>
      <c r="K1411" s="53"/>
      <c r="L1411" s="68">
        <f t="shared" si="450"/>
        <v>0</v>
      </c>
      <c r="M1411" s="54">
        <f t="shared" si="454"/>
        <v>0</v>
      </c>
    </row>
    <row r="1412" spans="1:13" s="2" customFormat="1" ht="13.5" x14ac:dyDescent="0.25">
      <c r="A1412" s="27" t="s">
        <v>2973</v>
      </c>
      <c r="B1412" s="27" t="s">
        <v>3070</v>
      </c>
      <c r="C1412" s="28" t="s">
        <v>650</v>
      </c>
      <c r="D1412" s="11"/>
      <c r="E1412" s="11"/>
      <c r="F1412" s="52">
        <f t="shared" si="455"/>
        <v>0</v>
      </c>
      <c r="G1412" s="53"/>
      <c r="H1412" s="11"/>
      <c r="I1412" s="68">
        <f t="shared" si="453"/>
        <v>0</v>
      </c>
      <c r="J1412" s="54"/>
      <c r="K1412" s="53"/>
      <c r="L1412" s="68">
        <f t="shared" si="450"/>
        <v>0</v>
      </c>
      <c r="M1412" s="54">
        <f t="shared" si="454"/>
        <v>0</v>
      </c>
    </row>
    <row r="1413" spans="1:13" s="2" customFormat="1" ht="54" x14ac:dyDescent="0.25">
      <c r="A1413" s="27" t="s">
        <v>2973</v>
      </c>
      <c r="B1413" s="27" t="s">
        <v>3071</v>
      </c>
      <c r="C1413" s="28" t="s">
        <v>674</v>
      </c>
      <c r="D1413" s="11"/>
      <c r="E1413" s="11"/>
      <c r="F1413" s="52">
        <f t="shared" si="455"/>
        <v>0</v>
      </c>
      <c r="G1413" s="53"/>
      <c r="H1413" s="11"/>
      <c r="I1413" s="68">
        <f t="shared" si="453"/>
        <v>0</v>
      </c>
      <c r="J1413" s="54"/>
      <c r="K1413" s="53"/>
      <c r="L1413" s="68">
        <f t="shared" si="450"/>
        <v>0</v>
      </c>
      <c r="M1413" s="54">
        <f t="shared" si="454"/>
        <v>0</v>
      </c>
    </row>
    <row r="1414" spans="1:13" s="2" customFormat="1" ht="27" x14ac:dyDescent="0.25">
      <c r="A1414" s="27" t="s">
        <v>2973</v>
      </c>
      <c r="B1414" s="27" t="s">
        <v>3072</v>
      </c>
      <c r="C1414" s="28" t="s">
        <v>722</v>
      </c>
      <c r="D1414" s="11"/>
      <c r="E1414" s="11"/>
      <c r="F1414" s="52">
        <f t="shared" si="455"/>
        <v>0</v>
      </c>
      <c r="G1414" s="53"/>
      <c r="H1414" s="11"/>
      <c r="I1414" s="68">
        <f t="shared" si="453"/>
        <v>0</v>
      </c>
      <c r="J1414" s="54"/>
      <c r="K1414" s="53"/>
      <c r="L1414" s="68">
        <f t="shared" si="450"/>
        <v>0</v>
      </c>
      <c r="M1414" s="54">
        <f t="shared" si="454"/>
        <v>0</v>
      </c>
    </row>
    <row r="1415" spans="1:13" s="2" customFormat="1" ht="27" x14ac:dyDescent="0.25">
      <c r="A1415" s="27" t="s">
        <v>2973</v>
      </c>
      <c r="B1415" s="27" t="s">
        <v>3073</v>
      </c>
      <c r="C1415" s="28" t="s">
        <v>755</v>
      </c>
      <c r="D1415" s="11"/>
      <c r="E1415" s="11"/>
      <c r="F1415" s="52">
        <f t="shared" si="455"/>
        <v>0</v>
      </c>
      <c r="G1415" s="53"/>
      <c r="H1415" s="11">
        <v>40421827</v>
      </c>
      <c r="I1415" s="68">
        <f t="shared" si="453"/>
        <v>40421827</v>
      </c>
      <c r="J1415" s="54"/>
      <c r="K1415" s="53"/>
      <c r="L1415" s="68">
        <f t="shared" si="450"/>
        <v>0</v>
      </c>
      <c r="M1415" s="54">
        <f t="shared" si="454"/>
        <v>40421827</v>
      </c>
    </row>
    <row r="1416" spans="1:13" s="2" customFormat="1" ht="27" x14ac:dyDescent="0.25">
      <c r="A1416" s="27" t="s">
        <v>2973</v>
      </c>
      <c r="B1416" s="27" t="s">
        <v>3074</v>
      </c>
      <c r="C1416" s="28" t="s">
        <v>863</v>
      </c>
      <c r="D1416" s="11"/>
      <c r="E1416" s="11"/>
      <c r="F1416" s="52">
        <f t="shared" si="455"/>
        <v>0</v>
      </c>
      <c r="G1416" s="53"/>
      <c r="H1416" s="11"/>
      <c r="I1416" s="68">
        <f t="shared" si="453"/>
        <v>0</v>
      </c>
      <c r="J1416" s="54"/>
      <c r="K1416" s="53"/>
      <c r="L1416" s="68">
        <f t="shared" si="450"/>
        <v>0</v>
      </c>
      <c r="M1416" s="54">
        <f t="shared" si="454"/>
        <v>0</v>
      </c>
    </row>
    <row r="1417" spans="1:13" s="2" customFormat="1" ht="13.5" x14ac:dyDescent="0.25">
      <c r="A1417" s="27" t="s">
        <v>2973</v>
      </c>
      <c r="B1417" s="27" t="s">
        <v>3075</v>
      </c>
      <c r="C1417" s="28" t="s">
        <v>914</v>
      </c>
      <c r="D1417" s="11"/>
      <c r="E1417" s="11"/>
      <c r="F1417" s="52">
        <f t="shared" si="455"/>
        <v>0</v>
      </c>
      <c r="G1417" s="53"/>
      <c r="H1417" s="11"/>
      <c r="I1417" s="68">
        <f t="shared" si="453"/>
        <v>0</v>
      </c>
      <c r="J1417" s="54"/>
      <c r="K1417" s="53"/>
      <c r="L1417" s="68">
        <f t="shared" si="450"/>
        <v>0</v>
      </c>
      <c r="M1417" s="54">
        <f t="shared" si="454"/>
        <v>0</v>
      </c>
    </row>
    <row r="1418" spans="1:13" ht="13.5" x14ac:dyDescent="0.25">
      <c r="A1418" s="16" t="s">
        <v>1516</v>
      </c>
      <c r="B1418" s="16" t="s">
        <v>1517</v>
      </c>
      <c r="C1418" s="26" t="s">
        <v>1504</v>
      </c>
      <c r="D1418" s="7">
        <f>+D1419+D1433</f>
        <v>21045000</v>
      </c>
      <c r="E1418" s="7">
        <f>+E1419+E1433</f>
        <v>14497681</v>
      </c>
      <c r="F1418" s="8">
        <f>+D1418+E1418</f>
        <v>35542681</v>
      </c>
      <c r="G1418" s="10">
        <f>+G1419+G1433</f>
        <v>0</v>
      </c>
      <c r="H1418" s="7">
        <f>+H1419+H1433</f>
        <v>11742000</v>
      </c>
      <c r="I1418" s="65">
        <f>+SUM(F1418:H1418)</f>
        <v>47284681</v>
      </c>
      <c r="J1418" s="43">
        <f>+J1419+J1433</f>
        <v>0</v>
      </c>
      <c r="K1418" s="10">
        <f>+K1419+K1433</f>
        <v>0</v>
      </c>
      <c r="L1418" s="65">
        <f t="shared" si="450"/>
        <v>0</v>
      </c>
      <c r="M1418" s="43">
        <f>+I1418+L1418</f>
        <v>47284681</v>
      </c>
    </row>
    <row r="1419" spans="1:13" ht="24.75" customHeight="1" x14ac:dyDescent="0.25">
      <c r="A1419" s="16" t="s">
        <v>2979</v>
      </c>
      <c r="B1419" s="16" t="s">
        <v>2977</v>
      </c>
      <c r="C1419" s="26" t="s">
        <v>1606</v>
      </c>
      <c r="D1419" s="7">
        <f>+D1420</f>
        <v>21045000</v>
      </c>
      <c r="E1419" s="7">
        <f>+E1420</f>
        <v>14497681</v>
      </c>
      <c r="F1419" s="8">
        <f t="shared" ref="F1419:I1420" si="456">+F1420</f>
        <v>35542681</v>
      </c>
      <c r="G1419" s="10">
        <f>+G1420</f>
        <v>0</v>
      </c>
      <c r="H1419" s="7">
        <f>+H1420</f>
        <v>0</v>
      </c>
      <c r="I1419" s="65">
        <f t="shared" si="456"/>
        <v>35542681</v>
      </c>
      <c r="J1419" s="43">
        <f>+J1420</f>
        <v>0</v>
      </c>
      <c r="K1419" s="10">
        <f>+K1420</f>
        <v>0</v>
      </c>
      <c r="L1419" s="65">
        <f t="shared" si="450"/>
        <v>0</v>
      </c>
      <c r="M1419" s="42">
        <f t="shared" ref="M1419:M1420" si="457">L1419+I1419</f>
        <v>35542681</v>
      </c>
    </row>
    <row r="1420" spans="1:13" s="2" customFormat="1" ht="13.5" x14ac:dyDescent="0.25">
      <c r="A1420" s="16" t="s">
        <v>2979</v>
      </c>
      <c r="B1420" s="16" t="s">
        <v>3154</v>
      </c>
      <c r="C1420" s="17" t="s">
        <v>170</v>
      </c>
      <c r="D1420" s="7">
        <f>+D1421</f>
        <v>21045000</v>
      </c>
      <c r="E1420" s="7">
        <f>+E1421</f>
        <v>14497681</v>
      </c>
      <c r="F1420" s="8">
        <f t="shared" si="456"/>
        <v>35542681</v>
      </c>
      <c r="G1420" s="10">
        <f>+G1421</f>
        <v>0</v>
      </c>
      <c r="H1420" s="7">
        <f>+H1421</f>
        <v>0</v>
      </c>
      <c r="I1420" s="65">
        <f t="shared" si="456"/>
        <v>35542681</v>
      </c>
      <c r="J1420" s="43">
        <f>+J1421</f>
        <v>0</v>
      </c>
      <c r="K1420" s="10">
        <f>+K1421</f>
        <v>0</v>
      </c>
      <c r="L1420" s="65">
        <f t="shared" si="450"/>
        <v>0</v>
      </c>
      <c r="M1420" s="42">
        <f t="shared" si="457"/>
        <v>35542681</v>
      </c>
    </row>
    <row r="1421" spans="1:13" s="2" customFormat="1" ht="13.5" x14ac:dyDescent="0.25">
      <c r="A1421" s="16" t="s">
        <v>2979</v>
      </c>
      <c r="B1421" s="16" t="s">
        <v>3155</v>
      </c>
      <c r="C1421" s="17" t="s">
        <v>330</v>
      </c>
      <c r="D1421" s="7">
        <f>SUM(D1422:D1432)</f>
        <v>21045000</v>
      </c>
      <c r="E1421" s="7">
        <f>SUM(E1422:E1432)</f>
        <v>14497681</v>
      </c>
      <c r="F1421" s="8">
        <f>+D1421+E1421</f>
        <v>35542681</v>
      </c>
      <c r="G1421" s="10">
        <f>SUM(G1422:G1432)</f>
        <v>0</v>
      </c>
      <c r="H1421" s="7">
        <f>SUM(H1422:H1432)</f>
        <v>0</v>
      </c>
      <c r="I1421" s="65">
        <f>+SUM(F1421:H1421)</f>
        <v>35542681</v>
      </c>
      <c r="J1421" s="43">
        <f>SUM(J1422:J1432)</f>
        <v>0</v>
      </c>
      <c r="K1421" s="10">
        <f>SUM(K1422:K1432)</f>
        <v>0</v>
      </c>
      <c r="L1421" s="65">
        <f t="shared" si="450"/>
        <v>0</v>
      </c>
      <c r="M1421" s="42">
        <f>SUM(M1422:M1432)</f>
        <v>35542681</v>
      </c>
    </row>
    <row r="1422" spans="1:13" s="2" customFormat="1" ht="27" x14ac:dyDescent="0.25">
      <c r="A1422" s="27" t="s">
        <v>2979</v>
      </c>
      <c r="B1422" s="27" t="s">
        <v>3156</v>
      </c>
      <c r="C1422" s="28" t="s">
        <v>333</v>
      </c>
      <c r="D1422" s="11"/>
      <c r="E1422" s="11"/>
      <c r="F1422" s="52">
        <f>SUM(D1422:E1422)</f>
        <v>0</v>
      </c>
      <c r="G1422" s="53"/>
      <c r="H1422" s="11"/>
      <c r="I1422" s="68">
        <f t="shared" ref="I1422:I1432" si="458">+SUM(H1422,G1422)+F1422</f>
        <v>0</v>
      </c>
      <c r="J1422" s="54"/>
      <c r="K1422" s="53"/>
      <c r="L1422" s="68">
        <f t="shared" si="450"/>
        <v>0</v>
      </c>
      <c r="M1422" s="54">
        <f t="shared" ref="M1422:M1432" si="459">+L1422+I1422</f>
        <v>0</v>
      </c>
    </row>
    <row r="1423" spans="1:13" s="2" customFormat="1" ht="13.5" x14ac:dyDescent="0.25">
      <c r="A1423" s="27" t="s">
        <v>2979</v>
      </c>
      <c r="B1423" s="27" t="s">
        <v>3157</v>
      </c>
      <c r="C1423" s="28" t="s">
        <v>369</v>
      </c>
      <c r="D1423" s="11"/>
      <c r="E1423" s="11"/>
      <c r="F1423" s="52">
        <f t="shared" ref="F1423:F1432" si="460">SUM(D1423:E1423)</f>
        <v>0</v>
      </c>
      <c r="G1423" s="53"/>
      <c r="H1423" s="11"/>
      <c r="I1423" s="68">
        <f t="shared" si="458"/>
        <v>0</v>
      </c>
      <c r="J1423" s="54"/>
      <c r="K1423" s="53"/>
      <c r="L1423" s="68">
        <f t="shared" si="450"/>
        <v>0</v>
      </c>
      <c r="M1423" s="54">
        <f t="shared" si="459"/>
        <v>0</v>
      </c>
    </row>
    <row r="1424" spans="1:13" s="2" customFormat="1" ht="40.5" x14ac:dyDescent="0.25">
      <c r="A1424" s="27" t="s">
        <v>2979</v>
      </c>
      <c r="B1424" s="27" t="s">
        <v>3158</v>
      </c>
      <c r="C1424" s="28" t="s">
        <v>384</v>
      </c>
      <c r="D1424" s="11"/>
      <c r="E1424" s="11"/>
      <c r="F1424" s="52">
        <f t="shared" si="460"/>
        <v>0</v>
      </c>
      <c r="G1424" s="53"/>
      <c r="H1424" s="11"/>
      <c r="I1424" s="68">
        <f t="shared" si="458"/>
        <v>0</v>
      </c>
      <c r="J1424" s="54"/>
      <c r="K1424" s="53"/>
      <c r="L1424" s="68">
        <f t="shared" si="450"/>
        <v>0</v>
      </c>
      <c r="M1424" s="54">
        <f t="shared" si="459"/>
        <v>0</v>
      </c>
    </row>
    <row r="1425" spans="1:13" s="2" customFormat="1" ht="27" x14ac:dyDescent="0.25">
      <c r="A1425" s="27" t="s">
        <v>2979</v>
      </c>
      <c r="B1425" s="27" t="s">
        <v>3159</v>
      </c>
      <c r="C1425" s="28" t="s">
        <v>459</v>
      </c>
      <c r="D1425" s="11"/>
      <c r="E1425" s="11"/>
      <c r="F1425" s="52">
        <f t="shared" si="460"/>
        <v>0</v>
      </c>
      <c r="G1425" s="53"/>
      <c r="H1425" s="11"/>
      <c r="I1425" s="68">
        <f t="shared" si="458"/>
        <v>0</v>
      </c>
      <c r="J1425" s="54"/>
      <c r="K1425" s="53"/>
      <c r="L1425" s="68">
        <f t="shared" si="450"/>
        <v>0</v>
      </c>
      <c r="M1425" s="54">
        <f t="shared" si="459"/>
        <v>0</v>
      </c>
    </row>
    <row r="1426" spans="1:13" s="2" customFormat="1" ht="13.5" x14ac:dyDescent="0.25">
      <c r="A1426" s="27" t="s">
        <v>2979</v>
      </c>
      <c r="B1426" s="27" t="s">
        <v>3160</v>
      </c>
      <c r="C1426" s="28" t="s">
        <v>588</v>
      </c>
      <c r="D1426" s="11"/>
      <c r="E1426" s="11"/>
      <c r="F1426" s="52">
        <f t="shared" si="460"/>
        <v>0</v>
      </c>
      <c r="G1426" s="53"/>
      <c r="H1426" s="11"/>
      <c r="I1426" s="68">
        <f t="shared" si="458"/>
        <v>0</v>
      </c>
      <c r="J1426" s="54"/>
      <c r="K1426" s="53"/>
      <c r="L1426" s="68">
        <f t="shared" si="450"/>
        <v>0</v>
      </c>
      <c r="M1426" s="54">
        <f t="shared" si="459"/>
        <v>0</v>
      </c>
    </row>
    <row r="1427" spans="1:13" s="2" customFormat="1" ht="13.5" x14ac:dyDescent="0.25">
      <c r="A1427" s="27" t="s">
        <v>2979</v>
      </c>
      <c r="B1427" s="27" t="s">
        <v>3161</v>
      </c>
      <c r="C1427" s="28" t="s">
        <v>650</v>
      </c>
      <c r="D1427" s="11"/>
      <c r="E1427" s="11"/>
      <c r="F1427" s="52">
        <f t="shared" si="460"/>
        <v>0</v>
      </c>
      <c r="G1427" s="53"/>
      <c r="H1427" s="11"/>
      <c r="I1427" s="68">
        <f t="shared" si="458"/>
        <v>0</v>
      </c>
      <c r="J1427" s="54"/>
      <c r="K1427" s="53"/>
      <c r="L1427" s="68">
        <f t="shared" si="450"/>
        <v>0</v>
      </c>
      <c r="M1427" s="54">
        <f t="shared" si="459"/>
        <v>0</v>
      </c>
    </row>
    <row r="1428" spans="1:13" s="2" customFormat="1" ht="54" x14ac:dyDescent="0.25">
      <c r="A1428" s="27" t="s">
        <v>2979</v>
      </c>
      <c r="B1428" s="27" t="s">
        <v>3162</v>
      </c>
      <c r="C1428" s="28" t="s">
        <v>674</v>
      </c>
      <c r="D1428" s="11"/>
      <c r="E1428" s="11"/>
      <c r="F1428" s="52">
        <f t="shared" si="460"/>
        <v>0</v>
      </c>
      <c r="G1428" s="53"/>
      <c r="H1428" s="11"/>
      <c r="I1428" s="68">
        <f t="shared" si="458"/>
        <v>0</v>
      </c>
      <c r="J1428" s="54"/>
      <c r="K1428" s="53"/>
      <c r="L1428" s="68">
        <f t="shared" si="450"/>
        <v>0</v>
      </c>
      <c r="M1428" s="54">
        <f t="shared" si="459"/>
        <v>0</v>
      </c>
    </row>
    <row r="1429" spans="1:13" s="2" customFormat="1" ht="27" x14ac:dyDescent="0.25">
      <c r="A1429" s="27" t="s">
        <v>2979</v>
      </c>
      <c r="B1429" s="27" t="s">
        <v>3163</v>
      </c>
      <c r="C1429" s="28" t="s">
        <v>722</v>
      </c>
      <c r="D1429" s="11"/>
      <c r="E1429" s="11"/>
      <c r="F1429" s="52">
        <f t="shared" si="460"/>
        <v>0</v>
      </c>
      <c r="G1429" s="53"/>
      <c r="H1429" s="11"/>
      <c r="I1429" s="68">
        <f t="shared" si="458"/>
        <v>0</v>
      </c>
      <c r="J1429" s="54"/>
      <c r="K1429" s="53"/>
      <c r="L1429" s="68">
        <f t="shared" si="450"/>
        <v>0</v>
      </c>
      <c r="M1429" s="54">
        <f t="shared" si="459"/>
        <v>0</v>
      </c>
    </row>
    <row r="1430" spans="1:13" s="2" customFormat="1" ht="27" x14ac:dyDescent="0.25">
      <c r="A1430" s="27" t="s">
        <v>2979</v>
      </c>
      <c r="B1430" s="27" t="s">
        <v>3164</v>
      </c>
      <c r="C1430" s="28" t="s">
        <v>755</v>
      </c>
      <c r="D1430" s="11">
        <v>21045000</v>
      </c>
      <c r="E1430" s="11">
        <v>14497681</v>
      </c>
      <c r="F1430" s="52">
        <f t="shared" si="460"/>
        <v>35542681</v>
      </c>
      <c r="G1430" s="53"/>
      <c r="H1430" s="11">
        <v>0</v>
      </c>
      <c r="I1430" s="68">
        <f t="shared" si="458"/>
        <v>35542681</v>
      </c>
      <c r="J1430" s="54"/>
      <c r="K1430" s="53"/>
      <c r="L1430" s="68">
        <f t="shared" si="450"/>
        <v>0</v>
      </c>
      <c r="M1430" s="54">
        <f t="shared" si="459"/>
        <v>35542681</v>
      </c>
    </row>
    <row r="1431" spans="1:13" s="2" customFormat="1" ht="27" x14ac:dyDescent="0.25">
      <c r="A1431" s="27" t="s">
        <v>2979</v>
      </c>
      <c r="B1431" s="27" t="s">
        <v>3165</v>
      </c>
      <c r="C1431" s="28" t="s">
        <v>863</v>
      </c>
      <c r="D1431" s="11"/>
      <c r="E1431" s="11"/>
      <c r="F1431" s="52">
        <f t="shared" si="460"/>
        <v>0</v>
      </c>
      <c r="G1431" s="53"/>
      <c r="H1431" s="11"/>
      <c r="I1431" s="68">
        <f t="shared" si="458"/>
        <v>0</v>
      </c>
      <c r="J1431" s="54"/>
      <c r="K1431" s="53"/>
      <c r="L1431" s="68">
        <f t="shared" si="450"/>
        <v>0</v>
      </c>
      <c r="M1431" s="54">
        <f t="shared" si="459"/>
        <v>0</v>
      </c>
    </row>
    <row r="1432" spans="1:13" s="2" customFormat="1" ht="13.5" x14ac:dyDescent="0.25">
      <c r="A1432" s="27" t="s">
        <v>2979</v>
      </c>
      <c r="B1432" s="27" t="s">
        <v>3166</v>
      </c>
      <c r="C1432" s="28" t="s">
        <v>914</v>
      </c>
      <c r="D1432" s="11"/>
      <c r="E1432" s="11"/>
      <c r="F1432" s="52">
        <f t="shared" si="460"/>
        <v>0</v>
      </c>
      <c r="G1432" s="53"/>
      <c r="H1432" s="11"/>
      <c r="I1432" s="68">
        <f t="shared" si="458"/>
        <v>0</v>
      </c>
      <c r="J1432" s="54"/>
      <c r="K1432" s="53"/>
      <c r="L1432" s="68">
        <f t="shared" si="450"/>
        <v>0</v>
      </c>
      <c r="M1432" s="54">
        <f t="shared" si="459"/>
        <v>0</v>
      </c>
    </row>
    <row r="1433" spans="1:13" ht="24.75" customHeight="1" x14ac:dyDescent="0.25">
      <c r="A1433" s="16" t="s">
        <v>2979</v>
      </c>
      <c r="B1433" s="16" t="s">
        <v>2978</v>
      </c>
      <c r="C1433" s="26" t="s">
        <v>1607</v>
      </c>
      <c r="D1433" s="7">
        <f>+D1434</f>
        <v>0</v>
      </c>
      <c r="E1433" s="7">
        <f>+E1434</f>
        <v>0</v>
      </c>
      <c r="F1433" s="8">
        <f t="shared" ref="F1433:I1434" si="461">+F1434</f>
        <v>0</v>
      </c>
      <c r="G1433" s="10">
        <f>+G1434</f>
        <v>0</v>
      </c>
      <c r="H1433" s="7">
        <f>+H1434</f>
        <v>11742000</v>
      </c>
      <c r="I1433" s="65">
        <f t="shared" si="461"/>
        <v>11742000</v>
      </c>
      <c r="J1433" s="43">
        <f>+J1434</f>
        <v>0</v>
      </c>
      <c r="K1433" s="10">
        <f>+K1434</f>
        <v>0</v>
      </c>
      <c r="L1433" s="65">
        <f t="shared" si="450"/>
        <v>0</v>
      </c>
      <c r="M1433" s="42">
        <f t="shared" ref="M1433:M1434" si="462">L1433+I1433</f>
        <v>11742000</v>
      </c>
    </row>
    <row r="1434" spans="1:13" s="2" customFormat="1" ht="13.5" x14ac:dyDescent="0.25">
      <c r="A1434" s="16" t="s">
        <v>2979</v>
      </c>
      <c r="B1434" s="16" t="s">
        <v>3141</v>
      </c>
      <c r="C1434" s="17" t="s">
        <v>170</v>
      </c>
      <c r="D1434" s="7">
        <f>+D1435</f>
        <v>0</v>
      </c>
      <c r="E1434" s="7">
        <f>+E1435</f>
        <v>0</v>
      </c>
      <c r="F1434" s="8">
        <f t="shared" si="461"/>
        <v>0</v>
      </c>
      <c r="G1434" s="10">
        <f>+G1435</f>
        <v>0</v>
      </c>
      <c r="H1434" s="7">
        <f>+H1435</f>
        <v>11742000</v>
      </c>
      <c r="I1434" s="65">
        <f t="shared" si="461"/>
        <v>11742000</v>
      </c>
      <c r="J1434" s="43">
        <f>+J1435</f>
        <v>0</v>
      </c>
      <c r="K1434" s="10">
        <f>+K1435</f>
        <v>0</v>
      </c>
      <c r="L1434" s="65">
        <f t="shared" si="450"/>
        <v>0</v>
      </c>
      <c r="M1434" s="42">
        <f t="shared" si="462"/>
        <v>11742000</v>
      </c>
    </row>
    <row r="1435" spans="1:13" s="2" customFormat="1" ht="13.5" x14ac:dyDescent="0.25">
      <c r="A1435" s="16" t="s">
        <v>2979</v>
      </c>
      <c r="B1435" s="16" t="s">
        <v>3142</v>
      </c>
      <c r="C1435" s="17" t="s">
        <v>330</v>
      </c>
      <c r="D1435" s="7">
        <f>SUM(D1436:D1446)</f>
        <v>0</v>
      </c>
      <c r="E1435" s="7">
        <f>SUM(E1436:E1446)</f>
        <v>0</v>
      </c>
      <c r="F1435" s="8">
        <f>+D1435+E1435</f>
        <v>0</v>
      </c>
      <c r="G1435" s="10">
        <f>SUM(G1436:G1446)</f>
        <v>0</v>
      </c>
      <c r="H1435" s="7">
        <f>SUM(H1436:H1446)</f>
        <v>11742000</v>
      </c>
      <c r="I1435" s="65">
        <f>+SUM(F1435:H1435)</f>
        <v>11742000</v>
      </c>
      <c r="J1435" s="43">
        <f>SUM(J1436:J1446)</f>
        <v>0</v>
      </c>
      <c r="K1435" s="10">
        <f>SUM(K1436:K1446)</f>
        <v>0</v>
      </c>
      <c r="L1435" s="65">
        <f t="shared" si="450"/>
        <v>0</v>
      </c>
      <c r="M1435" s="42">
        <f>SUM(M1436:M1446)</f>
        <v>11742000</v>
      </c>
    </row>
    <row r="1436" spans="1:13" s="2" customFormat="1" ht="27" x14ac:dyDescent="0.25">
      <c r="A1436" s="27" t="s">
        <v>2979</v>
      </c>
      <c r="B1436" s="27" t="s">
        <v>3143</v>
      </c>
      <c r="C1436" s="28" t="s">
        <v>333</v>
      </c>
      <c r="D1436" s="11"/>
      <c r="E1436" s="11"/>
      <c r="F1436" s="52">
        <f>SUM(D1436:E1436)</f>
        <v>0</v>
      </c>
      <c r="G1436" s="53"/>
      <c r="H1436" s="11"/>
      <c r="I1436" s="68">
        <f t="shared" ref="I1436:I1446" si="463">+SUM(H1436,G1436)+F1436</f>
        <v>0</v>
      </c>
      <c r="J1436" s="54"/>
      <c r="K1436" s="53"/>
      <c r="L1436" s="68">
        <f t="shared" si="450"/>
        <v>0</v>
      </c>
      <c r="M1436" s="54">
        <f t="shared" ref="M1436:M1446" si="464">+L1436+I1436</f>
        <v>0</v>
      </c>
    </row>
    <row r="1437" spans="1:13" s="2" customFormat="1" ht="13.5" x14ac:dyDescent="0.25">
      <c r="A1437" s="27" t="s">
        <v>2979</v>
      </c>
      <c r="B1437" s="27" t="s">
        <v>3144</v>
      </c>
      <c r="C1437" s="28" t="s">
        <v>369</v>
      </c>
      <c r="D1437" s="11"/>
      <c r="E1437" s="11"/>
      <c r="F1437" s="52">
        <f t="shared" ref="F1437:F1446" si="465">SUM(D1437:E1437)</f>
        <v>0</v>
      </c>
      <c r="G1437" s="53"/>
      <c r="H1437" s="11"/>
      <c r="I1437" s="68">
        <f t="shared" si="463"/>
        <v>0</v>
      </c>
      <c r="J1437" s="54"/>
      <c r="K1437" s="53"/>
      <c r="L1437" s="68">
        <f t="shared" si="450"/>
        <v>0</v>
      </c>
      <c r="M1437" s="54">
        <f t="shared" si="464"/>
        <v>0</v>
      </c>
    </row>
    <row r="1438" spans="1:13" s="2" customFormat="1" ht="40.5" x14ac:dyDescent="0.25">
      <c r="A1438" s="27" t="s">
        <v>2979</v>
      </c>
      <c r="B1438" s="27" t="s">
        <v>3145</v>
      </c>
      <c r="C1438" s="28" t="s">
        <v>384</v>
      </c>
      <c r="D1438" s="11"/>
      <c r="E1438" s="11"/>
      <c r="F1438" s="52">
        <f t="shared" si="465"/>
        <v>0</v>
      </c>
      <c r="G1438" s="53"/>
      <c r="H1438" s="11"/>
      <c r="I1438" s="68">
        <f t="shared" si="463"/>
        <v>0</v>
      </c>
      <c r="J1438" s="54"/>
      <c r="K1438" s="53"/>
      <c r="L1438" s="68">
        <f t="shared" si="450"/>
        <v>0</v>
      </c>
      <c r="M1438" s="54">
        <f t="shared" si="464"/>
        <v>0</v>
      </c>
    </row>
    <row r="1439" spans="1:13" s="2" customFormat="1" ht="27" x14ac:dyDescent="0.25">
      <c r="A1439" s="27" t="s">
        <v>2979</v>
      </c>
      <c r="B1439" s="27" t="s">
        <v>3146</v>
      </c>
      <c r="C1439" s="28" t="s">
        <v>459</v>
      </c>
      <c r="D1439" s="11"/>
      <c r="E1439" s="11"/>
      <c r="F1439" s="52">
        <f t="shared" si="465"/>
        <v>0</v>
      </c>
      <c r="G1439" s="53"/>
      <c r="H1439" s="11"/>
      <c r="I1439" s="68">
        <f t="shared" si="463"/>
        <v>0</v>
      </c>
      <c r="J1439" s="54"/>
      <c r="K1439" s="53"/>
      <c r="L1439" s="68">
        <f t="shared" si="450"/>
        <v>0</v>
      </c>
      <c r="M1439" s="54">
        <f t="shared" si="464"/>
        <v>0</v>
      </c>
    </row>
    <row r="1440" spans="1:13" s="2" customFormat="1" ht="13.5" x14ac:dyDescent="0.25">
      <c r="A1440" s="27" t="s">
        <v>2979</v>
      </c>
      <c r="B1440" s="27" t="s">
        <v>3147</v>
      </c>
      <c r="C1440" s="28" t="s">
        <v>588</v>
      </c>
      <c r="D1440" s="11"/>
      <c r="E1440" s="11"/>
      <c r="F1440" s="52">
        <f t="shared" si="465"/>
        <v>0</v>
      </c>
      <c r="G1440" s="53"/>
      <c r="H1440" s="11"/>
      <c r="I1440" s="68">
        <f t="shared" si="463"/>
        <v>0</v>
      </c>
      <c r="J1440" s="54"/>
      <c r="K1440" s="53"/>
      <c r="L1440" s="68">
        <f t="shared" si="450"/>
        <v>0</v>
      </c>
      <c r="M1440" s="54">
        <f t="shared" si="464"/>
        <v>0</v>
      </c>
    </row>
    <row r="1441" spans="1:13" s="2" customFormat="1" ht="13.5" x14ac:dyDescent="0.25">
      <c r="A1441" s="27" t="s">
        <v>2979</v>
      </c>
      <c r="B1441" s="27" t="s">
        <v>3148</v>
      </c>
      <c r="C1441" s="28" t="s">
        <v>650</v>
      </c>
      <c r="D1441" s="11"/>
      <c r="E1441" s="11"/>
      <c r="F1441" s="52">
        <f t="shared" si="465"/>
        <v>0</v>
      </c>
      <c r="G1441" s="53"/>
      <c r="H1441" s="11"/>
      <c r="I1441" s="68">
        <f t="shared" si="463"/>
        <v>0</v>
      </c>
      <c r="J1441" s="54"/>
      <c r="K1441" s="53"/>
      <c r="L1441" s="68">
        <f t="shared" si="450"/>
        <v>0</v>
      </c>
      <c r="M1441" s="54">
        <f t="shared" si="464"/>
        <v>0</v>
      </c>
    </row>
    <row r="1442" spans="1:13" s="2" customFormat="1" ht="54" x14ac:dyDescent="0.25">
      <c r="A1442" s="27" t="s">
        <v>2979</v>
      </c>
      <c r="B1442" s="27" t="s">
        <v>3149</v>
      </c>
      <c r="C1442" s="28" t="s">
        <v>674</v>
      </c>
      <c r="D1442" s="11"/>
      <c r="E1442" s="11"/>
      <c r="F1442" s="52">
        <f t="shared" si="465"/>
        <v>0</v>
      </c>
      <c r="G1442" s="53"/>
      <c r="H1442" s="11"/>
      <c r="I1442" s="68">
        <f t="shared" si="463"/>
        <v>0</v>
      </c>
      <c r="J1442" s="54"/>
      <c r="K1442" s="53"/>
      <c r="L1442" s="68">
        <f t="shared" si="450"/>
        <v>0</v>
      </c>
      <c r="M1442" s="54">
        <f t="shared" si="464"/>
        <v>0</v>
      </c>
    </row>
    <row r="1443" spans="1:13" s="2" customFormat="1" ht="27" x14ac:dyDescent="0.25">
      <c r="A1443" s="27" t="s">
        <v>2979</v>
      </c>
      <c r="B1443" s="27" t="s">
        <v>3150</v>
      </c>
      <c r="C1443" s="28" t="s">
        <v>722</v>
      </c>
      <c r="D1443" s="11"/>
      <c r="E1443" s="11"/>
      <c r="F1443" s="52">
        <f t="shared" si="465"/>
        <v>0</v>
      </c>
      <c r="G1443" s="53"/>
      <c r="H1443" s="11"/>
      <c r="I1443" s="68">
        <f t="shared" si="463"/>
        <v>0</v>
      </c>
      <c r="J1443" s="54"/>
      <c r="K1443" s="53"/>
      <c r="L1443" s="68">
        <f t="shared" si="450"/>
        <v>0</v>
      </c>
      <c r="M1443" s="54">
        <f t="shared" si="464"/>
        <v>0</v>
      </c>
    </row>
    <row r="1444" spans="1:13" s="2" customFormat="1" ht="27" x14ac:dyDescent="0.25">
      <c r="A1444" s="27" t="s">
        <v>2979</v>
      </c>
      <c r="B1444" s="27" t="s">
        <v>3151</v>
      </c>
      <c r="C1444" s="28" t="s">
        <v>755</v>
      </c>
      <c r="D1444" s="11"/>
      <c r="E1444" s="11"/>
      <c r="F1444" s="52">
        <f t="shared" si="465"/>
        <v>0</v>
      </c>
      <c r="G1444" s="53"/>
      <c r="H1444" s="11">
        <v>11742000</v>
      </c>
      <c r="I1444" s="68">
        <f t="shared" si="463"/>
        <v>11742000</v>
      </c>
      <c r="J1444" s="54"/>
      <c r="K1444" s="53"/>
      <c r="L1444" s="68">
        <f t="shared" si="450"/>
        <v>0</v>
      </c>
      <c r="M1444" s="54">
        <f t="shared" si="464"/>
        <v>11742000</v>
      </c>
    </row>
    <row r="1445" spans="1:13" s="2" customFormat="1" ht="27" x14ac:dyDescent="0.25">
      <c r="A1445" s="27" t="s">
        <v>2979</v>
      </c>
      <c r="B1445" s="27" t="s">
        <v>3152</v>
      </c>
      <c r="C1445" s="28" t="s">
        <v>863</v>
      </c>
      <c r="D1445" s="11"/>
      <c r="E1445" s="11"/>
      <c r="F1445" s="52">
        <f t="shared" si="465"/>
        <v>0</v>
      </c>
      <c r="G1445" s="53"/>
      <c r="H1445" s="11"/>
      <c r="I1445" s="68">
        <f t="shared" si="463"/>
        <v>0</v>
      </c>
      <c r="J1445" s="54"/>
      <c r="K1445" s="53"/>
      <c r="L1445" s="68">
        <f t="shared" si="450"/>
        <v>0</v>
      </c>
      <c r="M1445" s="54">
        <f t="shared" si="464"/>
        <v>0</v>
      </c>
    </row>
    <row r="1446" spans="1:13" s="2" customFormat="1" ht="13.5" x14ac:dyDescent="0.25">
      <c r="A1446" s="27" t="s">
        <v>2979</v>
      </c>
      <c r="B1446" s="27" t="s">
        <v>3153</v>
      </c>
      <c r="C1446" s="28" t="s">
        <v>914</v>
      </c>
      <c r="D1446" s="11"/>
      <c r="E1446" s="11"/>
      <c r="F1446" s="52">
        <f t="shared" si="465"/>
        <v>0</v>
      </c>
      <c r="G1446" s="53"/>
      <c r="H1446" s="11"/>
      <c r="I1446" s="68">
        <f t="shared" si="463"/>
        <v>0</v>
      </c>
      <c r="J1446" s="54"/>
      <c r="K1446" s="53"/>
      <c r="L1446" s="68">
        <f t="shared" si="450"/>
        <v>0</v>
      </c>
      <c r="M1446" s="54">
        <f t="shared" si="464"/>
        <v>0</v>
      </c>
    </row>
    <row r="1447" spans="1:13" ht="27" x14ac:dyDescent="0.25">
      <c r="A1447" s="16" t="s">
        <v>1518</v>
      </c>
      <c r="B1447" s="16" t="s">
        <v>1519</v>
      </c>
      <c r="C1447" s="26" t="s">
        <v>1520</v>
      </c>
      <c r="D1447" s="7">
        <f>+D1448+D1462</f>
        <v>0</v>
      </c>
      <c r="E1447" s="7">
        <f>+E1448+E1462</f>
        <v>0</v>
      </c>
      <c r="F1447" s="8">
        <f>+D1447+E1447</f>
        <v>0</v>
      </c>
      <c r="G1447" s="10">
        <f>+G1448+G1462</f>
        <v>0</v>
      </c>
      <c r="H1447" s="7">
        <f>+H1448+H1462</f>
        <v>304993500</v>
      </c>
      <c r="I1447" s="65">
        <f>+SUM(F1447:H1447)</f>
        <v>304993500</v>
      </c>
      <c r="J1447" s="43">
        <f>+J1448+J1462</f>
        <v>0</v>
      </c>
      <c r="K1447" s="10">
        <f>+K1448+K1462</f>
        <v>0</v>
      </c>
      <c r="L1447" s="65">
        <f t="shared" si="450"/>
        <v>0</v>
      </c>
      <c r="M1447" s="43">
        <f>+I1447+L1447</f>
        <v>304993500</v>
      </c>
    </row>
    <row r="1448" spans="1:13" ht="27" x14ac:dyDescent="0.25">
      <c r="A1448" s="16" t="s">
        <v>2982</v>
      </c>
      <c r="B1448" s="16" t="s">
        <v>2983</v>
      </c>
      <c r="C1448" s="26" t="s">
        <v>1603</v>
      </c>
      <c r="D1448" s="7">
        <f>+D1449</f>
        <v>0</v>
      </c>
      <c r="E1448" s="7">
        <f>+E1449</f>
        <v>0</v>
      </c>
      <c r="F1448" s="8">
        <f t="shared" ref="F1448:I1449" si="466">+F1449</f>
        <v>0</v>
      </c>
      <c r="G1448" s="10">
        <f>+G1449</f>
        <v>0</v>
      </c>
      <c r="H1448" s="7">
        <f>+H1449</f>
        <v>111827000</v>
      </c>
      <c r="I1448" s="65">
        <f t="shared" si="466"/>
        <v>111827000</v>
      </c>
      <c r="J1448" s="43">
        <f>+J1449</f>
        <v>0</v>
      </c>
      <c r="K1448" s="10">
        <f>+K1449</f>
        <v>0</v>
      </c>
      <c r="L1448" s="65">
        <f t="shared" si="450"/>
        <v>0</v>
      </c>
      <c r="M1448" s="42">
        <f t="shared" ref="M1448:M1449" si="467">L1448+I1448</f>
        <v>111827000</v>
      </c>
    </row>
    <row r="1449" spans="1:13" s="2" customFormat="1" ht="13.5" x14ac:dyDescent="0.25">
      <c r="A1449" s="16" t="s">
        <v>2982</v>
      </c>
      <c r="B1449" s="16" t="s">
        <v>3179</v>
      </c>
      <c r="C1449" s="17" t="s">
        <v>170</v>
      </c>
      <c r="D1449" s="7">
        <f>+D1450</f>
        <v>0</v>
      </c>
      <c r="E1449" s="7">
        <f>+E1450</f>
        <v>0</v>
      </c>
      <c r="F1449" s="8">
        <f t="shared" si="466"/>
        <v>0</v>
      </c>
      <c r="G1449" s="10">
        <f>+G1450</f>
        <v>0</v>
      </c>
      <c r="H1449" s="7">
        <f>+H1450</f>
        <v>111827000</v>
      </c>
      <c r="I1449" s="65">
        <f t="shared" si="466"/>
        <v>111827000</v>
      </c>
      <c r="J1449" s="43">
        <f>+J1450</f>
        <v>0</v>
      </c>
      <c r="K1449" s="10">
        <f>+K1450</f>
        <v>0</v>
      </c>
      <c r="L1449" s="65">
        <f t="shared" si="450"/>
        <v>0</v>
      </c>
      <c r="M1449" s="42">
        <f t="shared" si="467"/>
        <v>111827000</v>
      </c>
    </row>
    <row r="1450" spans="1:13" s="2" customFormat="1" ht="13.5" x14ac:dyDescent="0.25">
      <c r="A1450" s="16" t="s">
        <v>2982</v>
      </c>
      <c r="B1450" s="16" t="s">
        <v>3180</v>
      </c>
      <c r="C1450" s="17" t="s">
        <v>330</v>
      </c>
      <c r="D1450" s="7">
        <f>SUM(D1451:D1461)</f>
        <v>0</v>
      </c>
      <c r="E1450" s="7">
        <f>SUM(E1451:E1461)</f>
        <v>0</v>
      </c>
      <c r="F1450" s="8">
        <f>+D1450+E1450</f>
        <v>0</v>
      </c>
      <c r="G1450" s="10">
        <f>SUM(G1451:G1461)</f>
        <v>0</v>
      </c>
      <c r="H1450" s="7">
        <f>SUM(H1451:H1461)</f>
        <v>111827000</v>
      </c>
      <c r="I1450" s="65">
        <f>+SUM(F1450:H1450)</f>
        <v>111827000</v>
      </c>
      <c r="J1450" s="43">
        <f>SUM(J1451:J1461)</f>
        <v>0</v>
      </c>
      <c r="K1450" s="10">
        <f>SUM(K1451:K1461)</f>
        <v>0</v>
      </c>
      <c r="L1450" s="65">
        <f t="shared" si="450"/>
        <v>0</v>
      </c>
      <c r="M1450" s="42">
        <f>SUM(M1451:M1461)</f>
        <v>111827000</v>
      </c>
    </row>
    <row r="1451" spans="1:13" s="2" customFormat="1" ht="27" x14ac:dyDescent="0.25">
      <c r="A1451" s="27" t="s">
        <v>2982</v>
      </c>
      <c r="B1451" s="27" t="s">
        <v>3181</v>
      </c>
      <c r="C1451" s="28" t="s">
        <v>333</v>
      </c>
      <c r="D1451" s="11"/>
      <c r="E1451" s="11"/>
      <c r="F1451" s="52">
        <f>SUM(D1451:E1451)</f>
        <v>0</v>
      </c>
      <c r="G1451" s="53"/>
      <c r="H1451" s="11"/>
      <c r="I1451" s="68">
        <f t="shared" ref="I1451:I1461" si="468">+SUM(H1451,G1451)+F1451</f>
        <v>0</v>
      </c>
      <c r="J1451" s="54"/>
      <c r="K1451" s="53"/>
      <c r="L1451" s="68">
        <f t="shared" si="450"/>
        <v>0</v>
      </c>
      <c r="M1451" s="54">
        <f t="shared" ref="M1451:M1461" si="469">+L1451+I1451</f>
        <v>0</v>
      </c>
    </row>
    <row r="1452" spans="1:13" s="2" customFormat="1" ht="13.5" x14ac:dyDescent="0.25">
      <c r="A1452" s="27" t="s">
        <v>2982</v>
      </c>
      <c r="B1452" s="27" t="s">
        <v>3182</v>
      </c>
      <c r="C1452" s="28" t="s">
        <v>369</v>
      </c>
      <c r="D1452" s="11"/>
      <c r="E1452" s="11"/>
      <c r="F1452" s="52">
        <f t="shared" ref="F1452:F1461" si="470">SUM(D1452:E1452)</f>
        <v>0</v>
      </c>
      <c r="G1452" s="53"/>
      <c r="H1452" s="11"/>
      <c r="I1452" s="68">
        <f t="shared" si="468"/>
        <v>0</v>
      </c>
      <c r="J1452" s="54"/>
      <c r="K1452" s="53"/>
      <c r="L1452" s="68">
        <f t="shared" si="450"/>
        <v>0</v>
      </c>
      <c r="M1452" s="54">
        <f t="shared" si="469"/>
        <v>0</v>
      </c>
    </row>
    <row r="1453" spans="1:13" s="2" customFormat="1" ht="40.5" x14ac:dyDescent="0.25">
      <c r="A1453" s="27" t="s">
        <v>2982</v>
      </c>
      <c r="B1453" s="27" t="s">
        <v>3183</v>
      </c>
      <c r="C1453" s="28" t="s">
        <v>384</v>
      </c>
      <c r="D1453" s="11"/>
      <c r="E1453" s="11"/>
      <c r="F1453" s="52">
        <f t="shared" si="470"/>
        <v>0</v>
      </c>
      <c r="G1453" s="53"/>
      <c r="H1453" s="11"/>
      <c r="I1453" s="68">
        <f t="shared" si="468"/>
        <v>0</v>
      </c>
      <c r="J1453" s="54"/>
      <c r="K1453" s="53"/>
      <c r="L1453" s="68">
        <f t="shared" si="450"/>
        <v>0</v>
      </c>
      <c r="M1453" s="54">
        <f t="shared" si="469"/>
        <v>0</v>
      </c>
    </row>
    <row r="1454" spans="1:13" s="2" customFormat="1" ht="27" x14ac:dyDescent="0.25">
      <c r="A1454" s="27" t="s">
        <v>2982</v>
      </c>
      <c r="B1454" s="27" t="s">
        <v>3184</v>
      </c>
      <c r="C1454" s="28" t="s">
        <v>459</v>
      </c>
      <c r="D1454" s="11"/>
      <c r="E1454" s="11"/>
      <c r="F1454" s="52">
        <f t="shared" si="470"/>
        <v>0</v>
      </c>
      <c r="G1454" s="53"/>
      <c r="H1454" s="11"/>
      <c r="I1454" s="68">
        <f t="shared" si="468"/>
        <v>0</v>
      </c>
      <c r="J1454" s="54"/>
      <c r="K1454" s="53"/>
      <c r="L1454" s="68">
        <f t="shared" si="450"/>
        <v>0</v>
      </c>
      <c r="M1454" s="54">
        <f t="shared" si="469"/>
        <v>0</v>
      </c>
    </row>
    <row r="1455" spans="1:13" s="2" customFormat="1" ht="13.5" x14ac:dyDescent="0.25">
      <c r="A1455" s="27" t="s">
        <v>2982</v>
      </c>
      <c r="B1455" s="27" t="s">
        <v>3185</v>
      </c>
      <c r="C1455" s="28" t="s">
        <v>588</v>
      </c>
      <c r="D1455" s="11"/>
      <c r="E1455" s="11"/>
      <c r="F1455" s="52">
        <f t="shared" si="470"/>
        <v>0</v>
      </c>
      <c r="G1455" s="53"/>
      <c r="H1455" s="11"/>
      <c r="I1455" s="68">
        <f t="shared" si="468"/>
        <v>0</v>
      </c>
      <c r="J1455" s="54"/>
      <c r="K1455" s="53"/>
      <c r="L1455" s="68">
        <f t="shared" si="450"/>
        <v>0</v>
      </c>
      <c r="M1455" s="54">
        <f t="shared" si="469"/>
        <v>0</v>
      </c>
    </row>
    <row r="1456" spans="1:13" s="2" customFormat="1" ht="13.5" x14ac:dyDescent="0.25">
      <c r="A1456" s="27" t="s">
        <v>2982</v>
      </c>
      <c r="B1456" s="27" t="s">
        <v>3186</v>
      </c>
      <c r="C1456" s="28" t="s">
        <v>650</v>
      </c>
      <c r="D1456" s="11"/>
      <c r="E1456" s="11"/>
      <c r="F1456" s="52">
        <f t="shared" si="470"/>
        <v>0</v>
      </c>
      <c r="G1456" s="53"/>
      <c r="H1456" s="11"/>
      <c r="I1456" s="68">
        <f t="shared" si="468"/>
        <v>0</v>
      </c>
      <c r="J1456" s="54"/>
      <c r="K1456" s="53"/>
      <c r="L1456" s="68">
        <f t="shared" si="450"/>
        <v>0</v>
      </c>
      <c r="M1456" s="54">
        <f t="shared" si="469"/>
        <v>0</v>
      </c>
    </row>
    <row r="1457" spans="1:16" s="2" customFormat="1" ht="54" x14ac:dyDescent="0.25">
      <c r="A1457" s="27" t="s">
        <v>2982</v>
      </c>
      <c r="B1457" s="27" t="s">
        <v>3187</v>
      </c>
      <c r="C1457" s="28" t="s">
        <v>674</v>
      </c>
      <c r="D1457" s="11"/>
      <c r="E1457" s="11"/>
      <c r="F1457" s="52">
        <f t="shared" si="470"/>
        <v>0</v>
      </c>
      <c r="G1457" s="53"/>
      <c r="H1457" s="11"/>
      <c r="I1457" s="68">
        <f t="shared" si="468"/>
        <v>0</v>
      </c>
      <c r="J1457" s="54"/>
      <c r="K1457" s="53"/>
      <c r="L1457" s="68">
        <f t="shared" si="450"/>
        <v>0</v>
      </c>
      <c r="M1457" s="54">
        <f t="shared" si="469"/>
        <v>0</v>
      </c>
    </row>
    <row r="1458" spans="1:16" s="2" customFormat="1" ht="27" x14ac:dyDescent="0.25">
      <c r="A1458" s="27" t="s">
        <v>2982</v>
      </c>
      <c r="B1458" s="27" t="s">
        <v>3188</v>
      </c>
      <c r="C1458" s="28" t="s">
        <v>722</v>
      </c>
      <c r="D1458" s="11"/>
      <c r="E1458" s="11"/>
      <c r="F1458" s="52">
        <f t="shared" si="470"/>
        <v>0</v>
      </c>
      <c r="G1458" s="53"/>
      <c r="H1458" s="11"/>
      <c r="I1458" s="68">
        <f t="shared" si="468"/>
        <v>0</v>
      </c>
      <c r="J1458" s="54"/>
      <c r="K1458" s="53"/>
      <c r="L1458" s="68">
        <f t="shared" si="450"/>
        <v>0</v>
      </c>
      <c r="M1458" s="54">
        <f t="shared" si="469"/>
        <v>0</v>
      </c>
    </row>
    <row r="1459" spans="1:16" s="2" customFormat="1" ht="27" x14ac:dyDescent="0.25">
      <c r="A1459" s="27" t="s">
        <v>2982</v>
      </c>
      <c r="B1459" s="27" t="s">
        <v>3189</v>
      </c>
      <c r="C1459" s="28" t="s">
        <v>755</v>
      </c>
      <c r="D1459" s="11"/>
      <c r="E1459" s="11"/>
      <c r="F1459" s="52">
        <f t="shared" si="470"/>
        <v>0</v>
      </c>
      <c r="G1459" s="53"/>
      <c r="H1459" s="11">
        <v>77423900</v>
      </c>
      <c r="I1459" s="68">
        <f t="shared" si="468"/>
        <v>77423900</v>
      </c>
      <c r="J1459" s="54"/>
      <c r="K1459" s="53"/>
      <c r="L1459" s="68">
        <f t="shared" si="450"/>
        <v>0</v>
      </c>
      <c r="M1459" s="54">
        <f t="shared" si="469"/>
        <v>77423900</v>
      </c>
      <c r="P1459" s="76"/>
    </row>
    <row r="1460" spans="1:16" s="2" customFormat="1" ht="27" x14ac:dyDescent="0.25">
      <c r="A1460" s="27" t="s">
        <v>2982</v>
      </c>
      <c r="B1460" s="27" t="s">
        <v>3190</v>
      </c>
      <c r="C1460" s="28" t="s">
        <v>863</v>
      </c>
      <c r="D1460" s="11"/>
      <c r="E1460" s="11"/>
      <c r="F1460" s="52">
        <f t="shared" si="470"/>
        <v>0</v>
      </c>
      <c r="G1460" s="53"/>
      <c r="H1460" s="11">
        <v>34403100</v>
      </c>
      <c r="I1460" s="68">
        <f t="shared" si="468"/>
        <v>34403100</v>
      </c>
      <c r="J1460" s="54"/>
      <c r="K1460" s="53"/>
      <c r="L1460" s="68">
        <f t="shared" si="450"/>
        <v>0</v>
      </c>
      <c r="M1460" s="54">
        <f t="shared" si="469"/>
        <v>34403100</v>
      </c>
    </row>
    <row r="1461" spans="1:16" s="2" customFormat="1" ht="13.5" x14ac:dyDescent="0.25">
      <c r="A1461" s="27" t="s">
        <v>2982</v>
      </c>
      <c r="B1461" s="27" t="s">
        <v>3191</v>
      </c>
      <c r="C1461" s="28" t="s">
        <v>914</v>
      </c>
      <c r="D1461" s="11"/>
      <c r="E1461" s="11"/>
      <c r="F1461" s="52">
        <f t="shared" si="470"/>
        <v>0</v>
      </c>
      <c r="G1461" s="53"/>
      <c r="H1461" s="11"/>
      <c r="I1461" s="68">
        <f t="shared" si="468"/>
        <v>0</v>
      </c>
      <c r="J1461" s="54"/>
      <c r="K1461" s="53"/>
      <c r="L1461" s="68">
        <f t="shared" si="450"/>
        <v>0</v>
      </c>
      <c r="M1461" s="54">
        <f t="shared" si="469"/>
        <v>0</v>
      </c>
    </row>
    <row r="1462" spans="1:16" ht="24.75" customHeight="1" x14ac:dyDescent="0.25">
      <c r="A1462" s="16" t="s">
        <v>2982</v>
      </c>
      <c r="B1462" s="16" t="s">
        <v>2984</v>
      </c>
      <c r="C1462" s="26" t="s">
        <v>1605</v>
      </c>
      <c r="D1462" s="7">
        <f>+D1463</f>
        <v>0</v>
      </c>
      <c r="E1462" s="7">
        <f>+E1463</f>
        <v>0</v>
      </c>
      <c r="F1462" s="8">
        <f t="shared" ref="F1462:I1463" si="471">+F1463</f>
        <v>0</v>
      </c>
      <c r="G1462" s="10">
        <f>+G1463</f>
        <v>0</v>
      </c>
      <c r="H1462" s="7">
        <f>+H1463</f>
        <v>193166500</v>
      </c>
      <c r="I1462" s="65">
        <f t="shared" si="471"/>
        <v>193166500</v>
      </c>
      <c r="J1462" s="43">
        <f>+J1463</f>
        <v>0</v>
      </c>
      <c r="K1462" s="10">
        <f>+K1463</f>
        <v>0</v>
      </c>
      <c r="L1462" s="65">
        <f t="shared" si="450"/>
        <v>0</v>
      </c>
      <c r="M1462" s="42">
        <f t="shared" ref="M1462:M1463" si="472">L1462+I1462</f>
        <v>193166500</v>
      </c>
    </row>
    <row r="1463" spans="1:16" s="2" customFormat="1" ht="13.5" x14ac:dyDescent="0.25">
      <c r="A1463" s="16" t="s">
        <v>2982</v>
      </c>
      <c r="B1463" s="16" t="s">
        <v>3192</v>
      </c>
      <c r="C1463" s="17" t="s">
        <v>170</v>
      </c>
      <c r="D1463" s="7">
        <f>+D1464</f>
        <v>0</v>
      </c>
      <c r="E1463" s="7">
        <f>+E1464</f>
        <v>0</v>
      </c>
      <c r="F1463" s="8">
        <f t="shared" si="471"/>
        <v>0</v>
      </c>
      <c r="G1463" s="10">
        <f>+G1464</f>
        <v>0</v>
      </c>
      <c r="H1463" s="7">
        <f>+H1464</f>
        <v>193166500</v>
      </c>
      <c r="I1463" s="65">
        <f t="shared" si="471"/>
        <v>193166500</v>
      </c>
      <c r="J1463" s="43">
        <f>+J1464</f>
        <v>0</v>
      </c>
      <c r="K1463" s="10">
        <f>+K1464</f>
        <v>0</v>
      </c>
      <c r="L1463" s="65">
        <f t="shared" si="450"/>
        <v>0</v>
      </c>
      <c r="M1463" s="42">
        <f t="shared" si="472"/>
        <v>193166500</v>
      </c>
    </row>
    <row r="1464" spans="1:16" s="2" customFormat="1" ht="13.5" x14ac:dyDescent="0.25">
      <c r="A1464" s="16" t="s">
        <v>2982</v>
      </c>
      <c r="B1464" s="16" t="s">
        <v>3193</v>
      </c>
      <c r="C1464" s="17" t="s">
        <v>330</v>
      </c>
      <c r="D1464" s="7">
        <f>SUM(D1465:D1475)</f>
        <v>0</v>
      </c>
      <c r="E1464" s="7">
        <f>SUM(E1465:E1475)</f>
        <v>0</v>
      </c>
      <c r="F1464" s="8">
        <f>+D1464+E1464</f>
        <v>0</v>
      </c>
      <c r="G1464" s="10">
        <f>SUM(G1465:G1475)</f>
        <v>0</v>
      </c>
      <c r="H1464" s="7">
        <f>SUM(H1465:H1475)</f>
        <v>193166500</v>
      </c>
      <c r="I1464" s="65">
        <f>+SUM(F1464:H1464)</f>
        <v>193166500</v>
      </c>
      <c r="J1464" s="43">
        <f>SUM(J1465:J1475)</f>
        <v>0</v>
      </c>
      <c r="K1464" s="10">
        <f>SUM(K1465:K1475)</f>
        <v>0</v>
      </c>
      <c r="L1464" s="65">
        <f t="shared" ref="L1464:L1527" si="473">SUM(J1464:K1464)</f>
        <v>0</v>
      </c>
      <c r="M1464" s="42">
        <f>SUM(M1465:M1475)</f>
        <v>193166500</v>
      </c>
    </row>
    <row r="1465" spans="1:16" s="2" customFormat="1" ht="27" x14ac:dyDescent="0.25">
      <c r="A1465" s="27" t="s">
        <v>2982</v>
      </c>
      <c r="B1465" s="27" t="s">
        <v>3194</v>
      </c>
      <c r="C1465" s="28" t="s">
        <v>333</v>
      </c>
      <c r="D1465" s="11"/>
      <c r="E1465" s="11"/>
      <c r="F1465" s="52">
        <f>SUM(D1465:E1465)</f>
        <v>0</v>
      </c>
      <c r="G1465" s="53"/>
      <c r="H1465" s="11"/>
      <c r="I1465" s="68">
        <f t="shared" ref="I1465:I1475" si="474">+SUM(H1465,G1465)+F1465</f>
        <v>0</v>
      </c>
      <c r="J1465" s="54"/>
      <c r="K1465" s="53"/>
      <c r="L1465" s="68">
        <f t="shared" si="473"/>
        <v>0</v>
      </c>
      <c r="M1465" s="54">
        <f t="shared" ref="M1465:M1475" si="475">+L1465+I1465</f>
        <v>0</v>
      </c>
    </row>
    <row r="1466" spans="1:16" s="2" customFormat="1" ht="13.5" x14ac:dyDescent="0.25">
      <c r="A1466" s="27" t="s">
        <v>2982</v>
      </c>
      <c r="B1466" s="27" t="s">
        <v>3195</v>
      </c>
      <c r="C1466" s="28" t="s">
        <v>369</v>
      </c>
      <c r="D1466" s="11"/>
      <c r="E1466" s="11"/>
      <c r="F1466" s="52">
        <f t="shared" ref="F1466:F1475" si="476">SUM(D1466:E1466)</f>
        <v>0</v>
      </c>
      <c r="G1466" s="53"/>
      <c r="H1466" s="11"/>
      <c r="I1466" s="68">
        <f t="shared" si="474"/>
        <v>0</v>
      </c>
      <c r="J1466" s="54"/>
      <c r="K1466" s="53"/>
      <c r="L1466" s="68">
        <f t="shared" si="473"/>
        <v>0</v>
      </c>
      <c r="M1466" s="54">
        <f t="shared" si="475"/>
        <v>0</v>
      </c>
    </row>
    <row r="1467" spans="1:16" s="2" customFormat="1" ht="40.5" x14ac:dyDescent="0.25">
      <c r="A1467" s="27" t="s">
        <v>2982</v>
      </c>
      <c r="B1467" s="27" t="s">
        <v>3196</v>
      </c>
      <c r="C1467" s="28" t="s">
        <v>384</v>
      </c>
      <c r="D1467" s="11"/>
      <c r="E1467" s="11"/>
      <c r="F1467" s="52">
        <f t="shared" si="476"/>
        <v>0</v>
      </c>
      <c r="G1467" s="53"/>
      <c r="H1467" s="11"/>
      <c r="I1467" s="68">
        <f t="shared" si="474"/>
        <v>0</v>
      </c>
      <c r="J1467" s="54"/>
      <c r="K1467" s="53"/>
      <c r="L1467" s="68">
        <f t="shared" si="473"/>
        <v>0</v>
      </c>
      <c r="M1467" s="54">
        <f t="shared" si="475"/>
        <v>0</v>
      </c>
    </row>
    <row r="1468" spans="1:16" s="2" customFormat="1" ht="27" x14ac:dyDescent="0.25">
      <c r="A1468" s="27" t="s">
        <v>2982</v>
      </c>
      <c r="B1468" s="27" t="s">
        <v>3197</v>
      </c>
      <c r="C1468" s="28" t="s">
        <v>459</v>
      </c>
      <c r="D1468" s="11"/>
      <c r="E1468" s="11"/>
      <c r="F1468" s="52">
        <f t="shared" si="476"/>
        <v>0</v>
      </c>
      <c r="G1468" s="53"/>
      <c r="H1468" s="11"/>
      <c r="I1468" s="68">
        <f t="shared" si="474"/>
        <v>0</v>
      </c>
      <c r="J1468" s="54"/>
      <c r="K1468" s="53"/>
      <c r="L1468" s="68">
        <f t="shared" si="473"/>
        <v>0</v>
      </c>
      <c r="M1468" s="54">
        <f t="shared" si="475"/>
        <v>0</v>
      </c>
    </row>
    <row r="1469" spans="1:16" s="2" customFormat="1" ht="13.5" x14ac:dyDescent="0.25">
      <c r="A1469" s="27" t="s">
        <v>2982</v>
      </c>
      <c r="B1469" s="27" t="s">
        <v>3198</v>
      </c>
      <c r="C1469" s="28" t="s">
        <v>588</v>
      </c>
      <c r="D1469" s="11"/>
      <c r="E1469" s="11"/>
      <c r="F1469" s="52">
        <f t="shared" si="476"/>
        <v>0</v>
      </c>
      <c r="G1469" s="53"/>
      <c r="H1469" s="11"/>
      <c r="I1469" s="68">
        <f t="shared" si="474"/>
        <v>0</v>
      </c>
      <c r="J1469" s="54"/>
      <c r="K1469" s="53"/>
      <c r="L1469" s="68">
        <f t="shared" si="473"/>
        <v>0</v>
      </c>
      <c r="M1469" s="54">
        <f t="shared" si="475"/>
        <v>0</v>
      </c>
    </row>
    <row r="1470" spans="1:16" s="2" customFormat="1" ht="13.5" x14ac:dyDescent="0.25">
      <c r="A1470" s="27" t="s">
        <v>2982</v>
      </c>
      <c r="B1470" s="27" t="s">
        <v>3199</v>
      </c>
      <c r="C1470" s="28" t="s">
        <v>650</v>
      </c>
      <c r="D1470" s="11"/>
      <c r="E1470" s="11"/>
      <c r="F1470" s="52">
        <f t="shared" si="476"/>
        <v>0</v>
      </c>
      <c r="G1470" s="53"/>
      <c r="H1470" s="11"/>
      <c r="I1470" s="68">
        <f t="shared" si="474"/>
        <v>0</v>
      </c>
      <c r="J1470" s="54"/>
      <c r="K1470" s="53"/>
      <c r="L1470" s="68">
        <f t="shared" si="473"/>
        <v>0</v>
      </c>
      <c r="M1470" s="54">
        <f t="shared" si="475"/>
        <v>0</v>
      </c>
    </row>
    <row r="1471" spans="1:16" s="2" customFormat="1" ht="54" x14ac:dyDescent="0.25">
      <c r="A1471" s="27" t="s">
        <v>2982</v>
      </c>
      <c r="B1471" s="27" t="s">
        <v>3200</v>
      </c>
      <c r="C1471" s="28" t="s">
        <v>674</v>
      </c>
      <c r="D1471" s="11"/>
      <c r="E1471" s="11"/>
      <c r="F1471" s="52">
        <f t="shared" si="476"/>
        <v>0</v>
      </c>
      <c r="G1471" s="53"/>
      <c r="H1471" s="11"/>
      <c r="I1471" s="68">
        <f t="shared" si="474"/>
        <v>0</v>
      </c>
      <c r="J1471" s="54"/>
      <c r="K1471" s="53"/>
      <c r="L1471" s="68">
        <f t="shared" si="473"/>
        <v>0</v>
      </c>
      <c r="M1471" s="54">
        <f t="shared" si="475"/>
        <v>0</v>
      </c>
    </row>
    <row r="1472" spans="1:16" s="2" customFormat="1" ht="27" x14ac:dyDescent="0.25">
      <c r="A1472" s="27" t="s">
        <v>2982</v>
      </c>
      <c r="B1472" s="27" t="s">
        <v>3201</v>
      </c>
      <c r="C1472" s="28" t="s">
        <v>722</v>
      </c>
      <c r="D1472" s="11"/>
      <c r="E1472" s="11"/>
      <c r="F1472" s="52">
        <f t="shared" si="476"/>
        <v>0</v>
      </c>
      <c r="G1472" s="53"/>
      <c r="H1472" s="11"/>
      <c r="I1472" s="68">
        <f t="shared" si="474"/>
        <v>0</v>
      </c>
      <c r="J1472" s="54"/>
      <c r="K1472" s="53"/>
      <c r="L1472" s="68">
        <f t="shared" si="473"/>
        <v>0</v>
      </c>
      <c r="M1472" s="54">
        <f t="shared" si="475"/>
        <v>0</v>
      </c>
    </row>
    <row r="1473" spans="1:13" s="2" customFormat="1" ht="27" x14ac:dyDescent="0.25">
      <c r="A1473" s="27" t="s">
        <v>2982</v>
      </c>
      <c r="B1473" s="27" t="s">
        <v>3202</v>
      </c>
      <c r="C1473" s="28" t="s">
        <v>755</v>
      </c>
      <c r="D1473" s="11"/>
      <c r="E1473" s="11"/>
      <c r="F1473" s="52">
        <f t="shared" si="476"/>
        <v>0</v>
      </c>
      <c r="G1473" s="53"/>
      <c r="H1473" s="11">
        <v>193166500</v>
      </c>
      <c r="I1473" s="68">
        <f t="shared" si="474"/>
        <v>193166500</v>
      </c>
      <c r="J1473" s="54"/>
      <c r="K1473" s="53"/>
      <c r="L1473" s="68">
        <f t="shared" si="473"/>
        <v>0</v>
      </c>
      <c r="M1473" s="54">
        <f t="shared" si="475"/>
        <v>193166500</v>
      </c>
    </row>
    <row r="1474" spans="1:13" s="2" customFormat="1" ht="27" x14ac:dyDescent="0.25">
      <c r="A1474" s="27" t="s">
        <v>2982</v>
      </c>
      <c r="B1474" s="27" t="s">
        <v>3203</v>
      </c>
      <c r="C1474" s="28" t="s">
        <v>863</v>
      </c>
      <c r="D1474" s="11"/>
      <c r="E1474" s="11"/>
      <c r="F1474" s="52">
        <f t="shared" si="476"/>
        <v>0</v>
      </c>
      <c r="G1474" s="53"/>
      <c r="H1474" s="11"/>
      <c r="I1474" s="68">
        <f t="shared" si="474"/>
        <v>0</v>
      </c>
      <c r="J1474" s="54"/>
      <c r="K1474" s="53"/>
      <c r="L1474" s="68">
        <f t="shared" si="473"/>
        <v>0</v>
      </c>
      <c r="M1474" s="54">
        <f t="shared" si="475"/>
        <v>0</v>
      </c>
    </row>
    <row r="1475" spans="1:13" s="2" customFormat="1" ht="13.5" x14ac:dyDescent="0.25">
      <c r="A1475" s="27" t="s">
        <v>2982</v>
      </c>
      <c r="B1475" s="27" t="s">
        <v>3204</v>
      </c>
      <c r="C1475" s="28" t="s">
        <v>914</v>
      </c>
      <c r="D1475" s="11"/>
      <c r="E1475" s="11"/>
      <c r="F1475" s="52">
        <f t="shared" si="476"/>
        <v>0</v>
      </c>
      <c r="G1475" s="53"/>
      <c r="H1475" s="11"/>
      <c r="I1475" s="68">
        <f t="shared" si="474"/>
        <v>0</v>
      </c>
      <c r="J1475" s="54"/>
      <c r="K1475" s="53"/>
      <c r="L1475" s="68">
        <f t="shared" si="473"/>
        <v>0</v>
      </c>
      <c r="M1475" s="54">
        <f t="shared" si="475"/>
        <v>0</v>
      </c>
    </row>
    <row r="1476" spans="1:13" ht="13.5" x14ac:dyDescent="0.25">
      <c r="A1476" s="16" t="s">
        <v>1521</v>
      </c>
      <c r="B1476" s="16" t="s">
        <v>1522</v>
      </c>
      <c r="C1476" s="26" t="s">
        <v>1523</v>
      </c>
      <c r="D1476" s="7">
        <f>+D1477+D1491+D1505</f>
        <v>86960089</v>
      </c>
      <c r="E1476" s="7">
        <f>+E1477+E1491+E1505</f>
        <v>172469362</v>
      </c>
      <c r="F1476" s="8">
        <f>+D1476+E1476</f>
        <v>259429451</v>
      </c>
      <c r="G1476" s="10">
        <f>+G1477+G1491+G1505</f>
        <v>0</v>
      </c>
      <c r="H1476" s="7">
        <f>+H1477+H1491+H1505</f>
        <v>313389789</v>
      </c>
      <c r="I1476" s="65">
        <f>+SUM(F1476:H1476)</f>
        <v>572819240</v>
      </c>
      <c r="J1476" s="43">
        <f>+J1477+J1491+J1505</f>
        <v>0</v>
      </c>
      <c r="K1476" s="10">
        <f>+K1477+K1491+K1505</f>
        <v>0</v>
      </c>
      <c r="L1476" s="65">
        <f t="shared" si="473"/>
        <v>0</v>
      </c>
      <c r="M1476" s="43">
        <f>+I1476+L1476</f>
        <v>572819240</v>
      </c>
    </row>
    <row r="1477" spans="1:13" ht="40.5" x14ac:dyDescent="0.25">
      <c r="A1477" s="16" t="s">
        <v>3171</v>
      </c>
      <c r="B1477" s="16" t="s">
        <v>3170</v>
      </c>
      <c r="C1477" s="26" t="s">
        <v>1613</v>
      </c>
      <c r="D1477" s="7">
        <f>+D1478</f>
        <v>86960089</v>
      </c>
      <c r="E1477" s="7">
        <f>+E1478</f>
        <v>172469362</v>
      </c>
      <c r="F1477" s="8">
        <f t="shared" ref="F1477:I1478" si="477">+F1478</f>
        <v>259429451</v>
      </c>
      <c r="G1477" s="10">
        <f>+G1478</f>
        <v>0</v>
      </c>
      <c r="H1477" s="7">
        <f>+H1478</f>
        <v>109683489</v>
      </c>
      <c r="I1477" s="65">
        <f t="shared" si="477"/>
        <v>369112940</v>
      </c>
      <c r="J1477" s="43">
        <f>+J1478</f>
        <v>0</v>
      </c>
      <c r="K1477" s="10">
        <f>+K1478</f>
        <v>0</v>
      </c>
      <c r="L1477" s="65">
        <f t="shared" si="473"/>
        <v>0</v>
      </c>
      <c r="M1477" s="42">
        <f t="shared" ref="M1477:M1478" si="478">L1477+I1477</f>
        <v>369112940</v>
      </c>
    </row>
    <row r="1478" spans="1:13" s="2" customFormat="1" ht="13.5" x14ac:dyDescent="0.25">
      <c r="A1478" s="16" t="s">
        <v>3171</v>
      </c>
      <c r="B1478" s="16" t="s">
        <v>3270</v>
      </c>
      <c r="C1478" s="17" t="s">
        <v>170</v>
      </c>
      <c r="D1478" s="7">
        <f>+D1479</f>
        <v>86960089</v>
      </c>
      <c r="E1478" s="7">
        <f>+E1479</f>
        <v>172469362</v>
      </c>
      <c r="F1478" s="8">
        <f t="shared" si="477"/>
        <v>259429451</v>
      </c>
      <c r="G1478" s="10">
        <f>+G1479</f>
        <v>0</v>
      </c>
      <c r="H1478" s="7">
        <f>+H1479</f>
        <v>109683489</v>
      </c>
      <c r="I1478" s="65">
        <f t="shared" si="477"/>
        <v>369112940</v>
      </c>
      <c r="J1478" s="43">
        <f>+J1479</f>
        <v>0</v>
      </c>
      <c r="K1478" s="10">
        <f>+K1479</f>
        <v>0</v>
      </c>
      <c r="L1478" s="65">
        <f t="shared" si="473"/>
        <v>0</v>
      </c>
      <c r="M1478" s="42">
        <f t="shared" si="478"/>
        <v>369112940</v>
      </c>
    </row>
    <row r="1479" spans="1:13" s="2" customFormat="1" ht="13.5" x14ac:dyDescent="0.25">
      <c r="A1479" s="16" t="s">
        <v>3171</v>
      </c>
      <c r="B1479" s="16" t="s">
        <v>3271</v>
      </c>
      <c r="C1479" s="17" t="s">
        <v>330</v>
      </c>
      <c r="D1479" s="7">
        <f>SUM(D1480:D1490)</f>
        <v>86960089</v>
      </c>
      <c r="E1479" s="7">
        <f>SUM(E1480:E1490)</f>
        <v>172469362</v>
      </c>
      <c r="F1479" s="8">
        <f>+D1479+E1479</f>
        <v>259429451</v>
      </c>
      <c r="G1479" s="10">
        <f>SUM(G1480:G1490)</f>
        <v>0</v>
      </c>
      <c r="H1479" s="7">
        <f>SUM(H1480:H1490)</f>
        <v>109683489</v>
      </c>
      <c r="I1479" s="65">
        <f>+SUM(F1479:H1479)</f>
        <v>369112940</v>
      </c>
      <c r="J1479" s="43">
        <f>SUM(J1480:J1490)</f>
        <v>0</v>
      </c>
      <c r="K1479" s="10">
        <f>SUM(K1480:K1490)</f>
        <v>0</v>
      </c>
      <c r="L1479" s="65">
        <f t="shared" si="473"/>
        <v>0</v>
      </c>
      <c r="M1479" s="42">
        <f>SUM(M1480:M1490)</f>
        <v>369112940</v>
      </c>
    </row>
    <row r="1480" spans="1:13" s="2" customFormat="1" ht="27" x14ac:dyDescent="0.25">
      <c r="A1480" s="27" t="s">
        <v>3171</v>
      </c>
      <c r="B1480" s="27" t="s">
        <v>3272</v>
      </c>
      <c r="C1480" s="28" t="s">
        <v>333</v>
      </c>
      <c r="D1480" s="11"/>
      <c r="E1480" s="11"/>
      <c r="F1480" s="52">
        <f>SUM(D1480:E1480)</f>
        <v>0</v>
      </c>
      <c r="G1480" s="53"/>
      <c r="H1480" s="11"/>
      <c r="I1480" s="68">
        <f t="shared" ref="I1480:I1490" si="479">+SUM(H1480,G1480)+F1480</f>
        <v>0</v>
      </c>
      <c r="J1480" s="54"/>
      <c r="K1480" s="53"/>
      <c r="L1480" s="68">
        <f t="shared" si="473"/>
        <v>0</v>
      </c>
      <c r="M1480" s="54">
        <f t="shared" ref="M1480:M1490" si="480">+L1480+I1480</f>
        <v>0</v>
      </c>
    </row>
    <row r="1481" spans="1:13" s="2" customFormat="1" ht="13.5" x14ac:dyDescent="0.25">
      <c r="A1481" s="27" t="s">
        <v>3171</v>
      </c>
      <c r="B1481" s="27" t="s">
        <v>3273</v>
      </c>
      <c r="C1481" s="28" t="s">
        <v>369</v>
      </c>
      <c r="D1481" s="11"/>
      <c r="E1481" s="11"/>
      <c r="F1481" s="52">
        <f t="shared" ref="F1481:F1490" si="481">SUM(D1481:E1481)</f>
        <v>0</v>
      </c>
      <c r="G1481" s="53"/>
      <c r="H1481" s="11"/>
      <c r="I1481" s="68">
        <f t="shared" si="479"/>
        <v>0</v>
      </c>
      <c r="J1481" s="54"/>
      <c r="K1481" s="53"/>
      <c r="L1481" s="68">
        <f t="shared" si="473"/>
        <v>0</v>
      </c>
      <c r="M1481" s="54">
        <f t="shared" si="480"/>
        <v>0</v>
      </c>
    </row>
    <row r="1482" spans="1:13" s="2" customFormat="1" ht="40.5" x14ac:dyDescent="0.25">
      <c r="A1482" s="27" t="s">
        <v>3171</v>
      </c>
      <c r="B1482" s="27" t="s">
        <v>3274</v>
      </c>
      <c r="C1482" s="28" t="s">
        <v>384</v>
      </c>
      <c r="D1482" s="11"/>
      <c r="E1482" s="11"/>
      <c r="F1482" s="52">
        <f t="shared" si="481"/>
        <v>0</v>
      </c>
      <c r="G1482" s="53"/>
      <c r="H1482" s="11"/>
      <c r="I1482" s="68">
        <f t="shared" si="479"/>
        <v>0</v>
      </c>
      <c r="J1482" s="54"/>
      <c r="K1482" s="53"/>
      <c r="L1482" s="68">
        <f t="shared" si="473"/>
        <v>0</v>
      </c>
      <c r="M1482" s="54">
        <f t="shared" si="480"/>
        <v>0</v>
      </c>
    </row>
    <row r="1483" spans="1:13" s="2" customFormat="1" ht="27" x14ac:dyDescent="0.25">
      <c r="A1483" s="27" t="s">
        <v>3171</v>
      </c>
      <c r="B1483" s="27" t="s">
        <v>3275</v>
      </c>
      <c r="C1483" s="28" t="s">
        <v>459</v>
      </c>
      <c r="D1483" s="11"/>
      <c r="E1483" s="11"/>
      <c r="F1483" s="52">
        <f t="shared" si="481"/>
        <v>0</v>
      </c>
      <c r="G1483" s="53"/>
      <c r="H1483" s="11"/>
      <c r="I1483" s="68">
        <f t="shared" si="479"/>
        <v>0</v>
      </c>
      <c r="J1483" s="54"/>
      <c r="K1483" s="53"/>
      <c r="L1483" s="68">
        <f t="shared" si="473"/>
        <v>0</v>
      </c>
      <c r="M1483" s="54">
        <f t="shared" si="480"/>
        <v>0</v>
      </c>
    </row>
    <row r="1484" spans="1:13" s="2" customFormat="1" ht="13.5" x14ac:dyDescent="0.25">
      <c r="A1484" s="27" t="s">
        <v>3171</v>
      </c>
      <c r="B1484" s="27" t="s">
        <v>3276</v>
      </c>
      <c r="C1484" s="28" t="s">
        <v>588</v>
      </c>
      <c r="D1484" s="11"/>
      <c r="E1484" s="11"/>
      <c r="F1484" s="52">
        <f t="shared" si="481"/>
        <v>0</v>
      </c>
      <c r="G1484" s="53"/>
      <c r="H1484" s="11"/>
      <c r="I1484" s="68">
        <f t="shared" si="479"/>
        <v>0</v>
      </c>
      <c r="J1484" s="54"/>
      <c r="K1484" s="53"/>
      <c r="L1484" s="68">
        <f t="shared" si="473"/>
        <v>0</v>
      </c>
      <c r="M1484" s="54">
        <f t="shared" si="480"/>
        <v>0</v>
      </c>
    </row>
    <row r="1485" spans="1:13" s="2" customFormat="1" ht="13.5" x14ac:dyDescent="0.25">
      <c r="A1485" s="27" t="s">
        <v>3171</v>
      </c>
      <c r="B1485" s="27" t="s">
        <v>3277</v>
      </c>
      <c r="C1485" s="28" t="s">
        <v>650</v>
      </c>
      <c r="D1485" s="11"/>
      <c r="E1485" s="11"/>
      <c r="F1485" s="52">
        <f t="shared" si="481"/>
        <v>0</v>
      </c>
      <c r="G1485" s="53"/>
      <c r="H1485" s="11"/>
      <c r="I1485" s="68">
        <f t="shared" si="479"/>
        <v>0</v>
      </c>
      <c r="J1485" s="54"/>
      <c r="K1485" s="53"/>
      <c r="L1485" s="68">
        <f t="shared" si="473"/>
        <v>0</v>
      </c>
      <c r="M1485" s="54">
        <f t="shared" si="480"/>
        <v>0</v>
      </c>
    </row>
    <row r="1486" spans="1:13" s="2" customFormat="1" ht="54" x14ac:dyDescent="0.25">
      <c r="A1486" s="27" t="s">
        <v>3171</v>
      </c>
      <c r="B1486" s="27" t="s">
        <v>3278</v>
      </c>
      <c r="C1486" s="28" t="s">
        <v>674</v>
      </c>
      <c r="D1486" s="11"/>
      <c r="E1486" s="11"/>
      <c r="F1486" s="52">
        <f t="shared" si="481"/>
        <v>0</v>
      </c>
      <c r="G1486" s="53"/>
      <c r="H1486" s="11"/>
      <c r="I1486" s="68">
        <f t="shared" si="479"/>
        <v>0</v>
      </c>
      <c r="J1486" s="54"/>
      <c r="K1486" s="53"/>
      <c r="L1486" s="68">
        <f t="shared" si="473"/>
        <v>0</v>
      </c>
      <c r="M1486" s="54">
        <f t="shared" si="480"/>
        <v>0</v>
      </c>
    </row>
    <row r="1487" spans="1:13" s="2" customFormat="1" ht="27" x14ac:dyDescent="0.25">
      <c r="A1487" s="27" t="s">
        <v>3171</v>
      </c>
      <c r="B1487" s="27" t="s">
        <v>3279</v>
      </c>
      <c r="C1487" s="28" t="s">
        <v>722</v>
      </c>
      <c r="D1487" s="11"/>
      <c r="E1487" s="11"/>
      <c r="F1487" s="52">
        <f t="shared" si="481"/>
        <v>0</v>
      </c>
      <c r="G1487" s="53"/>
      <c r="H1487" s="11"/>
      <c r="I1487" s="68">
        <f t="shared" si="479"/>
        <v>0</v>
      </c>
      <c r="J1487" s="54"/>
      <c r="K1487" s="53"/>
      <c r="L1487" s="68">
        <f t="shared" si="473"/>
        <v>0</v>
      </c>
      <c r="M1487" s="54">
        <f t="shared" si="480"/>
        <v>0</v>
      </c>
    </row>
    <row r="1488" spans="1:13" s="2" customFormat="1" ht="27" x14ac:dyDescent="0.25">
      <c r="A1488" s="27" t="s">
        <v>3171</v>
      </c>
      <c r="B1488" s="27" t="s">
        <v>3280</v>
      </c>
      <c r="C1488" s="28" t="s">
        <v>755</v>
      </c>
      <c r="D1488" s="11">
        <v>86960089</v>
      </c>
      <c r="E1488" s="11">
        <f>130090000+42379362</f>
        <v>172469362</v>
      </c>
      <c r="F1488" s="52">
        <f t="shared" si="481"/>
        <v>259429451</v>
      </c>
      <c r="G1488" s="53"/>
      <c r="H1488" s="11">
        <v>109683489</v>
      </c>
      <c r="I1488" s="68">
        <f t="shared" si="479"/>
        <v>369112940</v>
      </c>
      <c r="J1488" s="54"/>
      <c r="K1488" s="53"/>
      <c r="L1488" s="68">
        <f t="shared" si="473"/>
        <v>0</v>
      </c>
      <c r="M1488" s="54">
        <f t="shared" si="480"/>
        <v>369112940</v>
      </c>
    </row>
    <row r="1489" spans="1:13" s="2" customFormat="1" ht="27" x14ac:dyDescent="0.25">
      <c r="A1489" s="27" t="s">
        <v>3171</v>
      </c>
      <c r="B1489" s="27" t="s">
        <v>3281</v>
      </c>
      <c r="C1489" s="28" t="s">
        <v>863</v>
      </c>
      <c r="D1489" s="11"/>
      <c r="E1489" s="11"/>
      <c r="F1489" s="52">
        <f t="shared" si="481"/>
        <v>0</v>
      </c>
      <c r="G1489" s="53"/>
      <c r="H1489" s="11"/>
      <c r="I1489" s="68">
        <f t="shared" si="479"/>
        <v>0</v>
      </c>
      <c r="J1489" s="54"/>
      <c r="K1489" s="53"/>
      <c r="L1489" s="68">
        <f t="shared" si="473"/>
        <v>0</v>
      </c>
      <c r="M1489" s="54">
        <f t="shared" si="480"/>
        <v>0</v>
      </c>
    </row>
    <row r="1490" spans="1:13" s="2" customFormat="1" ht="13.5" x14ac:dyDescent="0.25">
      <c r="A1490" s="27" t="s">
        <v>3171</v>
      </c>
      <c r="B1490" s="27" t="s">
        <v>3282</v>
      </c>
      <c r="C1490" s="28" t="s">
        <v>914</v>
      </c>
      <c r="D1490" s="11"/>
      <c r="E1490" s="11"/>
      <c r="F1490" s="52">
        <f t="shared" si="481"/>
        <v>0</v>
      </c>
      <c r="G1490" s="53"/>
      <c r="H1490" s="11"/>
      <c r="I1490" s="68">
        <f t="shared" si="479"/>
        <v>0</v>
      </c>
      <c r="J1490" s="54"/>
      <c r="K1490" s="53"/>
      <c r="L1490" s="68">
        <f t="shared" si="473"/>
        <v>0</v>
      </c>
      <c r="M1490" s="54">
        <f t="shared" si="480"/>
        <v>0</v>
      </c>
    </row>
    <row r="1491" spans="1:13" ht="81" x14ac:dyDescent="0.25">
      <c r="A1491" s="16" t="s">
        <v>3171</v>
      </c>
      <c r="B1491" s="16" t="s">
        <v>3172</v>
      </c>
      <c r="C1491" s="26" t="s">
        <v>1614</v>
      </c>
      <c r="D1491" s="7">
        <f>+D1492</f>
        <v>0</v>
      </c>
      <c r="E1491" s="7">
        <f>+E1492</f>
        <v>0</v>
      </c>
      <c r="F1491" s="8">
        <f t="shared" ref="F1491:I1492" si="482">+F1492</f>
        <v>0</v>
      </c>
      <c r="G1491" s="10">
        <f>+G1492</f>
        <v>0</v>
      </c>
      <c r="H1491" s="7">
        <f>+H1492</f>
        <v>60000000</v>
      </c>
      <c r="I1491" s="65">
        <f t="shared" si="482"/>
        <v>60000000</v>
      </c>
      <c r="J1491" s="43">
        <f>+J1492</f>
        <v>0</v>
      </c>
      <c r="K1491" s="10">
        <f>+K1492</f>
        <v>0</v>
      </c>
      <c r="L1491" s="65">
        <f t="shared" si="473"/>
        <v>0</v>
      </c>
      <c r="M1491" s="42">
        <f t="shared" ref="M1491:M1492" si="483">L1491+I1491</f>
        <v>60000000</v>
      </c>
    </row>
    <row r="1492" spans="1:13" s="2" customFormat="1" ht="13.5" x14ac:dyDescent="0.25">
      <c r="A1492" s="16" t="s">
        <v>3171</v>
      </c>
      <c r="B1492" s="16" t="s">
        <v>3283</v>
      </c>
      <c r="C1492" s="17" t="s">
        <v>170</v>
      </c>
      <c r="D1492" s="7">
        <f>+D1493</f>
        <v>0</v>
      </c>
      <c r="E1492" s="7">
        <f>+E1493</f>
        <v>0</v>
      </c>
      <c r="F1492" s="8">
        <f t="shared" si="482"/>
        <v>0</v>
      </c>
      <c r="G1492" s="10">
        <f>+G1493</f>
        <v>0</v>
      </c>
      <c r="H1492" s="7">
        <f>+H1493</f>
        <v>60000000</v>
      </c>
      <c r="I1492" s="65">
        <f t="shared" si="482"/>
        <v>60000000</v>
      </c>
      <c r="J1492" s="43">
        <f>+J1493</f>
        <v>0</v>
      </c>
      <c r="K1492" s="10">
        <f>+K1493</f>
        <v>0</v>
      </c>
      <c r="L1492" s="65">
        <f t="shared" si="473"/>
        <v>0</v>
      </c>
      <c r="M1492" s="42">
        <f t="shared" si="483"/>
        <v>60000000</v>
      </c>
    </row>
    <row r="1493" spans="1:13" s="2" customFormat="1" ht="13.5" x14ac:dyDescent="0.25">
      <c r="A1493" s="16" t="s">
        <v>3171</v>
      </c>
      <c r="B1493" s="16" t="s">
        <v>3284</v>
      </c>
      <c r="C1493" s="17" t="s">
        <v>330</v>
      </c>
      <c r="D1493" s="7">
        <f>SUM(D1494:D1504)</f>
        <v>0</v>
      </c>
      <c r="E1493" s="7">
        <f>SUM(E1494:E1504)</f>
        <v>0</v>
      </c>
      <c r="F1493" s="8">
        <f>+D1493+E1493</f>
        <v>0</v>
      </c>
      <c r="G1493" s="10">
        <f>SUM(G1494:G1504)</f>
        <v>0</v>
      </c>
      <c r="H1493" s="7">
        <f>SUM(H1494:H1504)</f>
        <v>60000000</v>
      </c>
      <c r="I1493" s="65">
        <f>+SUM(F1493:H1493)</f>
        <v>60000000</v>
      </c>
      <c r="J1493" s="43">
        <f>SUM(J1494:J1504)</f>
        <v>0</v>
      </c>
      <c r="K1493" s="10">
        <f>SUM(K1494:K1504)</f>
        <v>0</v>
      </c>
      <c r="L1493" s="65">
        <f t="shared" si="473"/>
        <v>0</v>
      </c>
      <c r="M1493" s="42">
        <f>SUM(M1494:M1504)</f>
        <v>60000000</v>
      </c>
    </row>
    <row r="1494" spans="1:13" s="2" customFormat="1" ht="27" x14ac:dyDescent="0.25">
      <c r="A1494" s="27" t="s">
        <v>3171</v>
      </c>
      <c r="B1494" s="27" t="s">
        <v>3285</v>
      </c>
      <c r="C1494" s="28" t="s">
        <v>333</v>
      </c>
      <c r="D1494" s="11"/>
      <c r="E1494" s="11"/>
      <c r="F1494" s="52">
        <f>SUM(D1494:E1494)</f>
        <v>0</v>
      </c>
      <c r="G1494" s="53"/>
      <c r="H1494" s="11"/>
      <c r="I1494" s="68">
        <f t="shared" ref="I1494:I1504" si="484">+SUM(H1494,G1494)+F1494</f>
        <v>0</v>
      </c>
      <c r="J1494" s="54"/>
      <c r="K1494" s="53"/>
      <c r="L1494" s="68">
        <f t="shared" si="473"/>
        <v>0</v>
      </c>
      <c r="M1494" s="54">
        <f t="shared" ref="M1494:M1504" si="485">+L1494+I1494</f>
        <v>0</v>
      </c>
    </row>
    <row r="1495" spans="1:13" s="2" customFormat="1" ht="13.5" x14ac:dyDescent="0.25">
      <c r="A1495" s="27" t="s">
        <v>3171</v>
      </c>
      <c r="B1495" s="27" t="s">
        <v>3286</v>
      </c>
      <c r="C1495" s="28" t="s">
        <v>369</v>
      </c>
      <c r="D1495" s="11"/>
      <c r="E1495" s="11"/>
      <c r="F1495" s="52">
        <f t="shared" ref="F1495:F1504" si="486">SUM(D1495:E1495)</f>
        <v>0</v>
      </c>
      <c r="G1495" s="53"/>
      <c r="H1495" s="11"/>
      <c r="I1495" s="68">
        <f t="shared" si="484"/>
        <v>0</v>
      </c>
      <c r="J1495" s="54"/>
      <c r="K1495" s="53"/>
      <c r="L1495" s="68">
        <f t="shared" si="473"/>
        <v>0</v>
      </c>
      <c r="M1495" s="54">
        <f t="shared" si="485"/>
        <v>0</v>
      </c>
    </row>
    <row r="1496" spans="1:13" s="2" customFormat="1" ht="40.5" x14ac:dyDescent="0.25">
      <c r="A1496" s="27" t="s">
        <v>3171</v>
      </c>
      <c r="B1496" s="27" t="s">
        <v>3287</v>
      </c>
      <c r="C1496" s="28" t="s">
        <v>384</v>
      </c>
      <c r="D1496" s="11"/>
      <c r="E1496" s="11"/>
      <c r="F1496" s="52">
        <f t="shared" si="486"/>
        <v>0</v>
      </c>
      <c r="G1496" s="53"/>
      <c r="H1496" s="11"/>
      <c r="I1496" s="68">
        <f t="shared" si="484"/>
        <v>0</v>
      </c>
      <c r="J1496" s="54"/>
      <c r="K1496" s="53"/>
      <c r="L1496" s="68">
        <f t="shared" si="473"/>
        <v>0</v>
      </c>
      <c r="M1496" s="54">
        <f t="shared" si="485"/>
        <v>0</v>
      </c>
    </row>
    <row r="1497" spans="1:13" s="2" customFormat="1" ht="27" x14ac:dyDescent="0.25">
      <c r="A1497" s="27" t="s">
        <v>3171</v>
      </c>
      <c r="B1497" s="27" t="s">
        <v>3288</v>
      </c>
      <c r="C1497" s="28" t="s">
        <v>459</v>
      </c>
      <c r="D1497" s="11"/>
      <c r="E1497" s="11"/>
      <c r="F1497" s="52">
        <f t="shared" si="486"/>
        <v>0</v>
      </c>
      <c r="G1497" s="53"/>
      <c r="H1497" s="11"/>
      <c r="I1497" s="68">
        <f t="shared" si="484"/>
        <v>0</v>
      </c>
      <c r="J1497" s="54"/>
      <c r="K1497" s="53"/>
      <c r="L1497" s="68">
        <f t="shared" si="473"/>
        <v>0</v>
      </c>
      <c r="M1497" s="54">
        <f t="shared" si="485"/>
        <v>0</v>
      </c>
    </row>
    <row r="1498" spans="1:13" s="2" customFormat="1" ht="13.5" x14ac:dyDescent="0.25">
      <c r="A1498" s="27" t="s">
        <v>3171</v>
      </c>
      <c r="B1498" s="27" t="s">
        <v>3289</v>
      </c>
      <c r="C1498" s="28" t="s">
        <v>588</v>
      </c>
      <c r="D1498" s="11"/>
      <c r="E1498" s="11"/>
      <c r="F1498" s="52">
        <f t="shared" si="486"/>
        <v>0</v>
      </c>
      <c r="G1498" s="53"/>
      <c r="H1498" s="11"/>
      <c r="I1498" s="68">
        <f t="shared" si="484"/>
        <v>0</v>
      </c>
      <c r="J1498" s="54"/>
      <c r="K1498" s="53"/>
      <c r="L1498" s="68">
        <f t="shared" si="473"/>
        <v>0</v>
      </c>
      <c r="M1498" s="54">
        <f t="shared" si="485"/>
        <v>0</v>
      </c>
    </row>
    <row r="1499" spans="1:13" s="2" customFormat="1" ht="13.5" x14ac:dyDescent="0.25">
      <c r="A1499" s="27" t="s">
        <v>3171</v>
      </c>
      <c r="B1499" s="27" t="s">
        <v>3290</v>
      </c>
      <c r="C1499" s="28" t="s">
        <v>650</v>
      </c>
      <c r="D1499" s="11"/>
      <c r="E1499" s="11"/>
      <c r="F1499" s="52">
        <f t="shared" si="486"/>
        <v>0</v>
      </c>
      <c r="G1499" s="53"/>
      <c r="H1499" s="11"/>
      <c r="I1499" s="68">
        <f t="shared" si="484"/>
        <v>0</v>
      </c>
      <c r="J1499" s="54"/>
      <c r="K1499" s="53"/>
      <c r="L1499" s="68">
        <f t="shared" si="473"/>
        <v>0</v>
      </c>
      <c r="M1499" s="54">
        <f t="shared" si="485"/>
        <v>0</v>
      </c>
    </row>
    <row r="1500" spans="1:13" s="2" customFormat="1" ht="54" x14ac:dyDescent="0.25">
      <c r="A1500" s="27" t="s">
        <v>3171</v>
      </c>
      <c r="B1500" s="27" t="s">
        <v>3291</v>
      </c>
      <c r="C1500" s="28" t="s">
        <v>674</v>
      </c>
      <c r="D1500" s="11"/>
      <c r="E1500" s="11"/>
      <c r="F1500" s="52">
        <f t="shared" si="486"/>
        <v>0</v>
      </c>
      <c r="G1500" s="53"/>
      <c r="H1500" s="11"/>
      <c r="I1500" s="68">
        <f t="shared" si="484"/>
        <v>0</v>
      </c>
      <c r="J1500" s="54"/>
      <c r="K1500" s="53"/>
      <c r="L1500" s="68">
        <f t="shared" si="473"/>
        <v>0</v>
      </c>
      <c r="M1500" s="54">
        <f t="shared" si="485"/>
        <v>0</v>
      </c>
    </row>
    <row r="1501" spans="1:13" s="2" customFormat="1" ht="27" x14ac:dyDescent="0.25">
      <c r="A1501" s="27" t="s">
        <v>3171</v>
      </c>
      <c r="B1501" s="27" t="s">
        <v>3292</v>
      </c>
      <c r="C1501" s="28" t="s">
        <v>722</v>
      </c>
      <c r="D1501" s="11"/>
      <c r="E1501" s="11"/>
      <c r="F1501" s="52">
        <f t="shared" si="486"/>
        <v>0</v>
      </c>
      <c r="G1501" s="53"/>
      <c r="H1501" s="11"/>
      <c r="I1501" s="68">
        <f t="shared" si="484"/>
        <v>0</v>
      </c>
      <c r="J1501" s="54"/>
      <c r="K1501" s="53"/>
      <c r="L1501" s="68">
        <f t="shared" si="473"/>
        <v>0</v>
      </c>
      <c r="M1501" s="54">
        <f t="shared" si="485"/>
        <v>0</v>
      </c>
    </row>
    <row r="1502" spans="1:13" s="2" customFormat="1" ht="27" x14ac:dyDescent="0.25">
      <c r="A1502" s="27" t="s">
        <v>3171</v>
      </c>
      <c r="B1502" s="27" t="s">
        <v>3293</v>
      </c>
      <c r="C1502" s="28" t="s">
        <v>755</v>
      </c>
      <c r="D1502" s="11"/>
      <c r="E1502" s="11"/>
      <c r="F1502" s="52">
        <f t="shared" si="486"/>
        <v>0</v>
      </c>
      <c r="G1502" s="53"/>
      <c r="H1502" s="11">
        <v>60000000</v>
      </c>
      <c r="I1502" s="68">
        <f t="shared" si="484"/>
        <v>60000000</v>
      </c>
      <c r="J1502" s="54"/>
      <c r="K1502" s="53"/>
      <c r="L1502" s="68">
        <f t="shared" si="473"/>
        <v>0</v>
      </c>
      <c r="M1502" s="54">
        <f t="shared" si="485"/>
        <v>60000000</v>
      </c>
    </row>
    <row r="1503" spans="1:13" s="2" customFormat="1" ht="27" x14ac:dyDescent="0.25">
      <c r="A1503" s="27" t="s">
        <v>3171</v>
      </c>
      <c r="B1503" s="27" t="s">
        <v>3294</v>
      </c>
      <c r="C1503" s="28" t="s">
        <v>863</v>
      </c>
      <c r="D1503" s="11"/>
      <c r="E1503" s="11"/>
      <c r="F1503" s="52">
        <f t="shared" si="486"/>
        <v>0</v>
      </c>
      <c r="G1503" s="53"/>
      <c r="H1503" s="11"/>
      <c r="I1503" s="68">
        <f t="shared" si="484"/>
        <v>0</v>
      </c>
      <c r="J1503" s="54"/>
      <c r="K1503" s="53"/>
      <c r="L1503" s="68">
        <f t="shared" si="473"/>
        <v>0</v>
      </c>
      <c r="M1503" s="54">
        <f t="shared" si="485"/>
        <v>0</v>
      </c>
    </row>
    <row r="1504" spans="1:13" s="2" customFormat="1" ht="13.5" x14ac:dyDescent="0.25">
      <c r="A1504" s="27" t="s">
        <v>3171</v>
      </c>
      <c r="B1504" s="27" t="s">
        <v>3295</v>
      </c>
      <c r="C1504" s="28" t="s">
        <v>914</v>
      </c>
      <c r="D1504" s="11"/>
      <c r="E1504" s="11"/>
      <c r="F1504" s="52">
        <f t="shared" si="486"/>
        <v>0</v>
      </c>
      <c r="G1504" s="53"/>
      <c r="H1504" s="11"/>
      <c r="I1504" s="68">
        <f t="shared" si="484"/>
        <v>0</v>
      </c>
      <c r="J1504" s="54"/>
      <c r="K1504" s="53"/>
      <c r="L1504" s="68">
        <f t="shared" si="473"/>
        <v>0</v>
      </c>
      <c r="M1504" s="54">
        <f t="shared" si="485"/>
        <v>0</v>
      </c>
    </row>
    <row r="1505" spans="1:13" ht="67.5" x14ac:dyDescent="0.25">
      <c r="A1505" s="16" t="s">
        <v>3171</v>
      </c>
      <c r="B1505" s="16" t="s">
        <v>3174</v>
      </c>
      <c r="C1505" s="26" t="s">
        <v>1615</v>
      </c>
      <c r="D1505" s="7">
        <f>+D1506</f>
        <v>0</v>
      </c>
      <c r="E1505" s="7">
        <f>+E1506</f>
        <v>0</v>
      </c>
      <c r="F1505" s="8">
        <f t="shared" ref="F1505:I1506" si="487">+F1506</f>
        <v>0</v>
      </c>
      <c r="G1505" s="10">
        <f>+G1506</f>
        <v>0</v>
      </c>
      <c r="H1505" s="7">
        <f>+H1506</f>
        <v>143706300</v>
      </c>
      <c r="I1505" s="65">
        <f t="shared" si="487"/>
        <v>143706300</v>
      </c>
      <c r="J1505" s="43">
        <f>+J1506</f>
        <v>0</v>
      </c>
      <c r="K1505" s="10">
        <f>+K1506</f>
        <v>0</v>
      </c>
      <c r="L1505" s="65">
        <f t="shared" si="473"/>
        <v>0</v>
      </c>
      <c r="M1505" s="42">
        <f t="shared" ref="M1505:M1506" si="488">L1505+I1505</f>
        <v>143706300</v>
      </c>
    </row>
    <row r="1506" spans="1:13" s="2" customFormat="1" ht="13.5" x14ac:dyDescent="0.25">
      <c r="A1506" s="16" t="s">
        <v>3171</v>
      </c>
      <c r="B1506" s="16" t="s">
        <v>3296</v>
      </c>
      <c r="C1506" s="17" t="s">
        <v>170</v>
      </c>
      <c r="D1506" s="7">
        <f>+D1507</f>
        <v>0</v>
      </c>
      <c r="E1506" s="7">
        <f>+E1507</f>
        <v>0</v>
      </c>
      <c r="F1506" s="8">
        <f t="shared" si="487"/>
        <v>0</v>
      </c>
      <c r="G1506" s="10">
        <f>+G1507</f>
        <v>0</v>
      </c>
      <c r="H1506" s="7">
        <f>+H1507</f>
        <v>143706300</v>
      </c>
      <c r="I1506" s="65">
        <f t="shared" si="487"/>
        <v>143706300</v>
      </c>
      <c r="J1506" s="43">
        <f>+J1507</f>
        <v>0</v>
      </c>
      <c r="K1506" s="10">
        <f>+K1507</f>
        <v>0</v>
      </c>
      <c r="L1506" s="65">
        <f t="shared" si="473"/>
        <v>0</v>
      </c>
      <c r="M1506" s="42">
        <f t="shared" si="488"/>
        <v>143706300</v>
      </c>
    </row>
    <row r="1507" spans="1:13" s="2" customFormat="1" ht="13.5" x14ac:dyDescent="0.25">
      <c r="A1507" s="16" t="s">
        <v>3171</v>
      </c>
      <c r="B1507" s="16" t="s">
        <v>3297</v>
      </c>
      <c r="C1507" s="17" t="s">
        <v>330</v>
      </c>
      <c r="D1507" s="7">
        <f>SUM(D1508:D1518)</f>
        <v>0</v>
      </c>
      <c r="E1507" s="7">
        <f>SUM(E1508:E1518)</f>
        <v>0</v>
      </c>
      <c r="F1507" s="8">
        <f>+D1507+E1507</f>
        <v>0</v>
      </c>
      <c r="G1507" s="10">
        <f>SUM(G1508:G1518)</f>
        <v>0</v>
      </c>
      <c r="H1507" s="7">
        <f>SUM(H1508:H1518)</f>
        <v>143706300</v>
      </c>
      <c r="I1507" s="65">
        <f>+SUM(F1507:H1507)</f>
        <v>143706300</v>
      </c>
      <c r="J1507" s="43">
        <f>SUM(J1508:J1518)</f>
        <v>0</v>
      </c>
      <c r="K1507" s="10">
        <f>SUM(K1508:K1518)</f>
        <v>0</v>
      </c>
      <c r="L1507" s="65">
        <f t="shared" si="473"/>
        <v>0</v>
      </c>
      <c r="M1507" s="42">
        <f>SUM(M1508:M1518)</f>
        <v>143706300</v>
      </c>
    </row>
    <row r="1508" spans="1:13" s="2" customFormat="1" ht="27" x14ac:dyDescent="0.25">
      <c r="A1508" s="27" t="s">
        <v>3171</v>
      </c>
      <c r="B1508" s="27" t="s">
        <v>3298</v>
      </c>
      <c r="C1508" s="28" t="s">
        <v>333</v>
      </c>
      <c r="D1508" s="11"/>
      <c r="E1508" s="11"/>
      <c r="F1508" s="52">
        <f>SUM(D1508:E1508)</f>
        <v>0</v>
      </c>
      <c r="G1508" s="53"/>
      <c r="H1508" s="11"/>
      <c r="I1508" s="68">
        <f t="shared" ref="I1508:I1518" si="489">+SUM(H1508,G1508)+F1508</f>
        <v>0</v>
      </c>
      <c r="J1508" s="54"/>
      <c r="K1508" s="53"/>
      <c r="L1508" s="68">
        <f t="shared" si="473"/>
        <v>0</v>
      </c>
      <c r="M1508" s="54">
        <f t="shared" ref="M1508:M1518" si="490">+L1508+I1508</f>
        <v>0</v>
      </c>
    </row>
    <row r="1509" spans="1:13" s="2" customFormat="1" ht="13.5" x14ac:dyDescent="0.25">
      <c r="A1509" s="27" t="s">
        <v>3171</v>
      </c>
      <c r="B1509" s="27" t="s">
        <v>3299</v>
      </c>
      <c r="C1509" s="28" t="s">
        <v>369</v>
      </c>
      <c r="D1509" s="11"/>
      <c r="E1509" s="11"/>
      <c r="F1509" s="52">
        <f t="shared" ref="F1509:F1518" si="491">SUM(D1509:E1509)</f>
        <v>0</v>
      </c>
      <c r="G1509" s="53"/>
      <c r="H1509" s="11"/>
      <c r="I1509" s="68">
        <f t="shared" si="489"/>
        <v>0</v>
      </c>
      <c r="J1509" s="54"/>
      <c r="K1509" s="53"/>
      <c r="L1509" s="68">
        <f t="shared" si="473"/>
        <v>0</v>
      </c>
      <c r="M1509" s="54">
        <f t="shared" si="490"/>
        <v>0</v>
      </c>
    </row>
    <row r="1510" spans="1:13" s="2" customFormat="1" ht="40.5" x14ac:dyDescent="0.25">
      <c r="A1510" s="27" t="s">
        <v>3171</v>
      </c>
      <c r="B1510" s="27" t="s">
        <v>3300</v>
      </c>
      <c r="C1510" s="28" t="s">
        <v>384</v>
      </c>
      <c r="D1510" s="11"/>
      <c r="E1510" s="11"/>
      <c r="F1510" s="52">
        <f t="shared" si="491"/>
        <v>0</v>
      </c>
      <c r="G1510" s="53"/>
      <c r="H1510" s="11"/>
      <c r="I1510" s="68">
        <f t="shared" si="489"/>
        <v>0</v>
      </c>
      <c r="J1510" s="54"/>
      <c r="K1510" s="53"/>
      <c r="L1510" s="68">
        <f t="shared" si="473"/>
        <v>0</v>
      </c>
      <c r="M1510" s="54">
        <f t="shared" si="490"/>
        <v>0</v>
      </c>
    </row>
    <row r="1511" spans="1:13" s="2" customFormat="1" ht="27" x14ac:dyDescent="0.25">
      <c r="A1511" s="27" t="s">
        <v>3171</v>
      </c>
      <c r="B1511" s="27" t="s">
        <v>3301</v>
      </c>
      <c r="C1511" s="28" t="s">
        <v>459</v>
      </c>
      <c r="D1511" s="11"/>
      <c r="E1511" s="11"/>
      <c r="F1511" s="52">
        <f t="shared" si="491"/>
        <v>0</v>
      </c>
      <c r="G1511" s="53"/>
      <c r="H1511" s="11"/>
      <c r="I1511" s="68">
        <f t="shared" si="489"/>
        <v>0</v>
      </c>
      <c r="J1511" s="54"/>
      <c r="K1511" s="53"/>
      <c r="L1511" s="68">
        <f t="shared" si="473"/>
        <v>0</v>
      </c>
      <c r="M1511" s="54">
        <f t="shared" si="490"/>
        <v>0</v>
      </c>
    </row>
    <row r="1512" spans="1:13" s="2" customFormat="1" ht="13.5" x14ac:dyDescent="0.25">
      <c r="A1512" s="27" t="s">
        <v>3171</v>
      </c>
      <c r="B1512" s="27" t="s">
        <v>3302</v>
      </c>
      <c r="C1512" s="28" t="s">
        <v>588</v>
      </c>
      <c r="D1512" s="11"/>
      <c r="E1512" s="11"/>
      <c r="F1512" s="52">
        <f t="shared" si="491"/>
        <v>0</v>
      </c>
      <c r="G1512" s="53"/>
      <c r="H1512" s="11"/>
      <c r="I1512" s="68">
        <f t="shared" si="489"/>
        <v>0</v>
      </c>
      <c r="J1512" s="54"/>
      <c r="K1512" s="53"/>
      <c r="L1512" s="68">
        <f t="shared" si="473"/>
        <v>0</v>
      </c>
      <c r="M1512" s="54">
        <f t="shared" si="490"/>
        <v>0</v>
      </c>
    </row>
    <row r="1513" spans="1:13" s="2" customFormat="1" ht="13.5" x14ac:dyDescent="0.25">
      <c r="A1513" s="27" t="s">
        <v>3171</v>
      </c>
      <c r="B1513" s="27" t="s">
        <v>3303</v>
      </c>
      <c r="C1513" s="28" t="s">
        <v>650</v>
      </c>
      <c r="D1513" s="11"/>
      <c r="E1513" s="11"/>
      <c r="F1513" s="52">
        <f t="shared" si="491"/>
        <v>0</v>
      </c>
      <c r="G1513" s="53"/>
      <c r="H1513" s="11"/>
      <c r="I1513" s="68">
        <f t="shared" si="489"/>
        <v>0</v>
      </c>
      <c r="J1513" s="54"/>
      <c r="K1513" s="53"/>
      <c r="L1513" s="68">
        <f t="shared" si="473"/>
        <v>0</v>
      </c>
      <c r="M1513" s="54">
        <f t="shared" si="490"/>
        <v>0</v>
      </c>
    </row>
    <row r="1514" spans="1:13" s="2" customFormat="1" ht="54" x14ac:dyDescent="0.25">
      <c r="A1514" s="27" t="s">
        <v>3171</v>
      </c>
      <c r="B1514" s="27" t="s">
        <v>3304</v>
      </c>
      <c r="C1514" s="28" t="s">
        <v>674</v>
      </c>
      <c r="D1514" s="11"/>
      <c r="E1514" s="11"/>
      <c r="F1514" s="52">
        <f t="shared" si="491"/>
        <v>0</v>
      </c>
      <c r="G1514" s="53"/>
      <c r="H1514" s="11"/>
      <c r="I1514" s="68">
        <f t="shared" si="489"/>
        <v>0</v>
      </c>
      <c r="J1514" s="54"/>
      <c r="K1514" s="53"/>
      <c r="L1514" s="68">
        <f t="shared" si="473"/>
        <v>0</v>
      </c>
      <c r="M1514" s="54">
        <f t="shared" si="490"/>
        <v>0</v>
      </c>
    </row>
    <row r="1515" spans="1:13" s="2" customFormat="1" ht="27" x14ac:dyDescent="0.25">
      <c r="A1515" s="27" t="s">
        <v>3171</v>
      </c>
      <c r="B1515" s="27" t="s">
        <v>3305</v>
      </c>
      <c r="C1515" s="28" t="s">
        <v>722</v>
      </c>
      <c r="D1515" s="11"/>
      <c r="E1515" s="11"/>
      <c r="F1515" s="52">
        <f t="shared" si="491"/>
        <v>0</v>
      </c>
      <c r="G1515" s="53"/>
      <c r="H1515" s="11"/>
      <c r="I1515" s="68">
        <f t="shared" si="489"/>
        <v>0</v>
      </c>
      <c r="J1515" s="54"/>
      <c r="K1515" s="53"/>
      <c r="L1515" s="68">
        <f t="shared" si="473"/>
        <v>0</v>
      </c>
      <c r="M1515" s="54">
        <f t="shared" si="490"/>
        <v>0</v>
      </c>
    </row>
    <row r="1516" spans="1:13" s="2" customFormat="1" ht="27" x14ac:dyDescent="0.25">
      <c r="A1516" s="27" t="s">
        <v>3171</v>
      </c>
      <c r="B1516" s="27" t="s">
        <v>3306</v>
      </c>
      <c r="C1516" s="28" t="s">
        <v>755</v>
      </c>
      <c r="D1516" s="11"/>
      <c r="E1516" s="11"/>
      <c r="F1516" s="52">
        <f t="shared" si="491"/>
        <v>0</v>
      </c>
      <c r="G1516" s="53"/>
      <c r="H1516" s="11">
        <v>143706300</v>
      </c>
      <c r="I1516" s="68">
        <f t="shared" si="489"/>
        <v>143706300</v>
      </c>
      <c r="J1516" s="54"/>
      <c r="K1516" s="53"/>
      <c r="L1516" s="68">
        <f t="shared" si="473"/>
        <v>0</v>
      </c>
      <c r="M1516" s="54">
        <f t="shared" si="490"/>
        <v>143706300</v>
      </c>
    </row>
    <row r="1517" spans="1:13" s="2" customFormat="1" ht="27" x14ac:dyDescent="0.25">
      <c r="A1517" s="27" t="s">
        <v>3171</v>
      </c>
      <c r="B1517" s="27" t="s">
        <v>3307</v>
      </c>
      <c r="C1517" s="28" t="s">
        <v>863</v>
      </c>
      <c r="D1517" s="11"/>
      <c r="E1517" s="11"/>
      <c r="F1517" s="52">
        <f t="shared" si="491"/>
        <v>0</v>
      </c>
      <c r="G1517" s="53"/>
      <c r="H1517" s="11"/>
      <c r="I1517" s="68">
        <f t="shared" si="489"/>
        <v>0</v>
      </c>
      <c r="J1517" s="54"/>
      <c r="K1517" s="53"/>
      <c r="L1517" s="68">
        <f t="shared" si="473"/>
        <v>0</v>
      </c>
      <c r="M1517" s="54">
        <f t="shared" si="490"/>
        <v>0</v>
      </c>
    </row>
    <row r="1518" spans="1:13" s="2" customFormat="1" ht="13.5" x14ac:dyDescent="0.25">
      <c r="A1518" s="27" t="s">
        <v>3171</v>
      </c>
      <c r="B1518" s="27" t="s">
        <v>3308</v>
      </c>
      <c r="C1518" s="28" t="s">
        <v>914</v>
      </c>
      <c r="D1518" s="11"/>
      <c r="E1518" s="11"/>
      <c r="F1518" s="52">
        <f t="shared" si="491"/>
        <v>0</v>
      </c>
      <c r="G1518" s="53"/>
      <c r="H1518" s="11"/>
      <c r="I1518" s="68">
        <f t="shared" si="489"/>
        <v>0</v>
      </c>
      <c r="J1518" s="54"/>
      <c r="K1518" s="53"/>
      <c r="L1518" s="68">
        <f t="shared" si="473"/>
        <v>0</v>
      </c>
      <c r="M1518" s="54">
        <f t="shared" si="490"/>
        <v>0</v>
      </c>
    </row>
    <row r="1519" spans="1:13" ht="13.5" x14ac:dyDescent="0.25">
      <c r="A1519" s="16" t="s">
        <v>1524</v>
      </c>
      <c r="B1519" s="16" t="s">
        <v>1525</v>
      </c>
      <c r="C1519" s="26" t="s">
        <v>3544</v>
      </c>
      <c r="D1519" s="7">
        <f>+D1520+D1534+D1548</f>
        <v>0</v>
      </c>
      <c r="E1519" s="7">
        <f>+E1520+E1534+E1548</f>
        <v>13177860</v>
      </c>
      <c r="F1519" s="8">
        <f>+D1519+E1519</f>
        <v>13177860</v>
      </c>
      <c r="G1519" s="10">
        <f>+G1520+G1534+G1548</f>
        <v>0</v>
      </c>
      <c r="H1519" s="7">
        <f>+H1520+H1534+H1548</f>
        <v>721610211</v>
      </c>
      <c r="I1519" s="65">
        <f>+SUM(F1519:H1519)</f>
        <v>734788071</v>
      </c>
      <c r="J1519" s="43">
        <f>+J1520+J1534+J1548</f>
        <v>0</v>
      </c>
      <c r="K1519" s="10">
        <f>+K1520+K1534+K1548</f>
        <v>0</v>
      </c>
      <c r="L1519" s="65">
        <f t="shared" si="473"/>
        <v>0</v>
      </c>
      <c r="M1519" s="43">
        <f>+I1519+L1519</f>
        <v>734788071</v>
      </c>
    </row>
    <row r="1520" spans="1:13" ht="24.75" customHeight="1" x14ac:dyDescent="0.25">
      <c r="A1520" s="16" t="s">
        <v>3167</v>
      </c>
      <c r="B1520" s="16" t="s">
        <v>3176</v>
      </c>
      <c r="C1520" s="26" t="s">
        <v>1610</v>
      </c>
      <c r="D1520" s="7">
        <f>+D1521</f>
        <v>0</v>
      </c>
      <c r="E1520" s="7">
        <f>+E1521</f>
        <v>13177860</v>
      </c>
      <c r="F1520" s="8">
        <f t="shared" ref="F1520:I1521" si="492">+F1521</f>
        <v>13177860</v>
      </c>
      <c r="G1520" s="10">
        <f>+G1521</f>
        <v>0</v>
      </c>
      <c r="H1520" s="7">
        <f>+H1521</f>
        <v>484117829</v>
      </c>
      <c r="I1520" s="65">
        <f t="shared" si="492"/>
        <v>497295689</v>
      </c>
      <c r="J1520" s="43">
        <f>+J1521</f>
        <v>0</v>
      </c>
      <c r="K1520" s="10">
        <f>+K1521</f>
        <v>0</v>
      </c>
      <c r="L1520" s="65">
        <f t="shared" si="473"/>
        <v>0</v>
      </c>
      <c r="M1520" s="42">
        <f t="shared" ref="M1520:M1521" si="493">L1520+I1520</f>
        <v>497295689</v>
      </c>
    </row>
    <row r="1521" spans="1:13" s="2" customFormat="1" ht="13.5" x14ac:dyDescent="0.25">
      <c r="A1521" s="16" t="s">
        <v>3167</v>
      </c>
      <c r="B1521" s="16" t="s">
        <v>3335</v>
      </c>
      <c r="C1521" s="17" t="s">
        <v>170</v>
      </c>
      <c r="D1521" s="7">
        <f>+D1522</f>
        <v>0</v>
      </c>
      <c r="E1521" s="7">
        <f>+E1522</f>
        <v>13177860</v>
      </c>
      <c r="F1521" s="8">
        <f t="shared" si="492"/>
        <v>13177860</v>
      </c>
      <c r="G1521" s="10">
        <f>+G1522</f>
        <v>0</v>
      </c>
      <c r="H1521" s="7">
        <f>+H1522</f>
        <v>484117829</v>
      </c>
      <c r="I1521" s="65">
        <f t="shared" si="492"/>
        <v>497295689</v>
      </c>
      <c r="J1521" s="43">
        <f>+J1522</f>
        <v>0</v>
      </c>
      <c r="K1521" s="10">
        <f>+K1522</f>
        <v>0</v>
      </c>
      <c r="L1521" s="65">
        <f t="shared" si="473"/>
        <v>0</v>
      </c>
      <c r="M1521" s="42">
        <f t="shared" si="493"/>
        <v>497295689</v>
      </c>
    </row>
    <row r="1522" spans="1:13" s="2" customFormat="1" ht="13.5" x14ac:dyDescent="0.25">
      <c r="A1522" s="16" t="s">
        <v>3167</v>
      </c>
      <c r="B1522" s="16" t="s">
        <v>3336</v>
      </c>
      <c r="C1522" s="17" t="s">
        <v>330</v>
      </c>
      <c r="D1522" s="7">
        <f>SUM(D1523:D1533)</f>
        <v>0</v>
      </c>
      <c r="E1522" s="7">
        <f>SUM(E1523:E1533)</f>
        <v>13177860</v>
      </c>
      <c r="F1522" s="8">
        <f>+D1522+E1522</f>
        <v>13177860</v>
      </c>
      <c r="G1522" s="10">
        <f>SUM(G1523:G1533)</f>
        <v>0</v>
      </c>
      <c r="H1522" s="7">
        <f>SUM(H1523:H1533)</f>
        <v>484117829</v>
      </c>
      <c r="I1522" s="65">
        <f>+SUM(F1522:H1522)</f>
        <v>497295689</v>
      </c>
      <c r="J1522" s="43">
        <f>SUM(J1523:J1533)</f>
        <v>0</v>
      </c>
      <c r="K1522" s="10">
        <f>SUM(K1523:K1533)</f>
        <v>0</v>
      </c>
      <c r="L1522" s="65">
        <f t="shared" si="473"/>
        <v>0</v>
      </c>
      <c r="M1522" s="42">
        <f>SUM(M1523:M1533)</f>
        <v>497295689</v>
      </c>
    </row>
    <row r="1523" spans="1:13" s="2" customFormat="1" ht="27" x14ac:dyDescent="0.25">
      <c r="A1523" s="27" t="s">
        <v>3167</v>
      </c>
      <c r="B1523" s="27" t="s">
        <v>3337</v>
      </c>
      <c r="C1523" s="28" t="s">
        <v>333</v>
      </c>
      <c r="D1523" s="11"/>
      <c r="E1523" s="11"/>
      <c r="F1523" s="52">
        <f>SUM(D1523:E1523)</f>
        <v>0</v>
      </c>
      <c r="G1523" s="53"/>
      <c r="H1523" s="11"/>
      <c r="I1523" s="68">
        <f t="shared" ref="I1523:I1533" si="494">+SUM(H1523,G1523)+F1523</f>
        <v>0</v>
      </c>
      <c r="J1523" s="54"/>
      <c r="K1523" s="53"/>
      <c r="L1523" s="68">
        <f t="shared" si="473"/>
        <v>0</v>
      </c>
      <c r="M1523" s="54">
        <f t="shared" ref="M1523:M1533" si="495">+L1523+I1523</f>
        <v>0</v>
      </c>
    </row>
    <row r="1524" spans="1:13" s="2" customFormat="1" ht="13.5" x14ac:dyDescent="0.25">
      <c r="A1524" s="27" t="s">
        <v>3167</v>
      </c>
      <c r="B1524" s="27" t="s">
        <v>3338</v>
      </c>
      <c r="C1524" s="28" t="s">
        <v>369</v>
      </c>
      <c r="D1524" s="11"/>
      <c r="E1524" s="11"/>
      <c r="F1524" s="52">
        <f t="shared" ref="F1524:F1533" si="496">SUM(D1524:E1524)</f>
        <v>0</v>
      </c>
      <c r="G1524" s="53"/>
      <c r="H1524" s="11"/>
      <c r="I1524" s="68">
        <f t="shared" si="494"/>
        <v>0</v>
      </c>
      <c r="J1524" s="54"/>
      <c r="K1524" s="53"/>
      <c r="L1524" s="68">
        <f t="shared" si="473"/>
        <v>0</v>
      </c>
      <c r="M1524" s="54">
        <f t="shared" si="495"/>
        <v>0</v>
      </c>
    </row>
    <row r="1525" spans="1:13" s="2" customFormat="1" ht="40.5" x14ac:dyDescent="0.25">
      <c r="A1525" s="27" t="s">
        <v>3167</v>
      </c>
      <c r="B1525" s="27" t="s">
        <v>3339</v>
      </c>
      <c r="C1525" s="28" t="s">
        <v>384</v>
      </c>
      <c r="D1525" s="11"/>
      <c r="E1525" s="11"/>
      <c r="F1525" s="52">
        <f t="shared" si="496"/>
        <v>0</v>
      </c>
      <c r="G1525" s="53"/>
      <c r="H1525" s="11"/>
      <c r="I1525" s="68">
        <f t="shared" si="494"/>
        <v>0</v>
      </c>
      <c r="J1525" s="54"/>
      <c r="K1525" s="53"/>
      <c r="L1525" s="68">
        <f t="shared" si="473"/>
        <v>0</v>
      </c>
      <c r="M1525" s="54">
        <f t="shared" si="495"/>
        <v>0</v>
      </c>
    </row>
    <row r="1526" spans="1:13" s="2" customFormat="1" ht="27" x14ac:dyDescent="0.25">
      <c r="A1526" s="27" t="s">
        <v>3167</v>
      </c>
      <c r="B1526" s="27" t="s">
        <v>3340</v>
      </c>
      <c r="C1526" s="28" t="s">
        <v>459</v>
      </c>
      <c r="D1526" s="11"/>
      <c r="E1526" s="11"/>
      <c r="F1526" s="52">
        <f t="shared" si="496"/>
        <v>0</v>
      </c>
      <c r="G1526" s="53"/>
      <c r="H1526" s="11"/>
      <c r="I1526" s="68">
        <f t="shared" si="494"/>
        <v>0</v>
      </c>
      <c r="J1526" s="54"/>
      <c r="K1526" s="53"/>
      <c r="L1526" s="68">
        <f t="shared" si="473"/>
        <v>0</v>
      </c>
      <c r="M1526" s="54">
        <f t="shared" si="495"/>
        <v>0</v>
      </c>
    </row>
    <row r="1527" spans="1:13" s="2" customFormat="1" ht="13.5" x14ac:dyDescent="0.25">
      <c r="A1527" s="27" t="s">
        <v>3167</v>
      </c>
      <c r="B1527" s="27" t="s">
        <v>3341</v>
      </c>
      <c r="C1527" s="28" t="s">
        <v>588</v>
      </c>
      <c r="D1527" s="11"/>
      <c r="E1527" s="11"/>
      <c r="F1527" s="52">
        <f t="shared" si="496"/>
        <v>0</v>
      </c>
      <c r="G1527" s="53"/>
      <c r="H1527" s="11"/>
      <c r="I1527" s="68">
        <f t="shared" si="494"/>
        <v>0</v>
      </c>
      <c r="J1527" s="54"/>
      <c r="K1527" s="53"/>
      <c r="L1527" s="68">
        <f t="shared" si="473"/>
        <v>0</v>
      </c>
      <c r="M1527" s="54">
        <f t="shared" si="495"/>
        <v>0</v>
      </c>
    </row>
    <row r="1528" spans="1:13" s="2" customFormat="1" ht="13.5" x14ac:dyDescent="0.25">
      <c r="A1528" s="27" t="s">
        <v>3167</v>
      </c>
      <c r="B1528" s="27" t="s">
        <v>3342</v>
      </c>
      <c r="C1528" s="28" t="s">
        <v>650</v>
      </c>
      <c r="D1528" s="11"/>
      <c r="E1528" s="11"/>
      <c r="F1528" s="52">
        <f t="shared" si="496"/>
        <v>0</v>
      </c>
      <c r="G1528" s="53"/>
      <c r="H1528" s="11"/>
      <c r="I1528" s="68">
        <f t="shared" si="494"/>
        <v>0</v>
      </c>
      <c r="J1528" s="54"/>
      <c r="K1528" s="53"/>
      <c r="L1528" s="68">
        <f t="shared" ref="L1528:L1591" si="497">SUM(J1528:K1528)</f>
        <v>0</v>
      </c>
      <c r="M1528" s="54">
        <f t="shared" si="495"/>
        <v>0</v>
      </c>
    </row>
    <row r="1529" spans="1:13" s="2" customFormat="1" ht="54" x14ac:dyDescent="0.25">
      <c r="A1529" s="27" t="s">
        <v>3167</v>
      </c>
      <c r="B1529" s="27" t="s">
        <v>3343</v>
      </c>
      <c r="C1529" s="28" t="s">
        <v>674</v>
      </c>
      <c r="D1529" s="11"/>
      <c r="E1529" s="11"/>
      <c r="F1529" s="52">
        <f t="shared" si="496"/>
        <v>0</v>
      </c>
      <c r="G1529" s="53"/>
      <c r="H1529" s="11"/>
      <c r="I1529" s="68">
        <f t="shared" si="494"/>
        <v>0</v>
      </c>
      <c r="J1529" s="54"/>
      <c r="K1529" s="53"/>
      <c r="L1529" s="68">
        <f t="shared" si="497"/>
        <v>0</v>
      </c>
      <c r="M1529" s="54">
        <f t="shared" si="495"/>
        <v>0</v>
      </c>
    </row>
    <row r="1530" spans="1:13" s="2" customFormat="1" ht="27" x14ac:dyDescent="0.25">
      <c r="A1530" s="27" t="s">
        <v>3167</v>
      </c>
      <c r="B1530" s="27" t="s">
        <v>3344</v>
      </c>
      <c r="C1530" s="28" t="s">
        <v>722</v>
      </c>
      <c r="D1530" s="11"/>
      <c r="E1530" s="11"/>
      <c r="F1530" s="52">
        <f t="shared" si="496"/>
        <v>0</v>
      </c>
      <c r="G1530" s="53"/>
      <c r="H1530" s="11"/>
      <c r="I1530" s="68">
        <f t="shared" si="494"/>
        <v>0</v>
      </c>
      <c r="J1530" s="54"/>
      <c r="K1530" s="53"/>
      <c r="L1530" s="68">
        <f t="shared" si="497"/>
        <v>0</v>
      </c>
      <c r="M1530" s="54">
        <f t="shared" si="495"/>
        <v>0</v>
      </c>
    </row>
    <row r="1531" spans="1:13" s="2" customFormat="1" ht="27" x14ac:dyDescent="0.25">
      <c r="A1531" s="27" t="s">
        <v>3167</v>
      </c>
      <c r="B1531" s="27" t="s">
        <v>3345</v>
      </c>
      <c r="C1531" s="28" t="s">
        <v>755</v>
      </c>
      <c r="D1531" s="11"/>
      <c r="E1531" s="11">
        <v>13177860</v>
      </c>
      <c r="F1531" s="52">
        <f t="shared" si="496"/>
        <v>13177860</v>
      </c>
      <c r="G1531" s="53"/>
      <c r="H1531" s="11">
        <v>484117829</v>
      </c>
      <c r="I1531" s="68">
        <f t="shared" si="494"/>
        <v>497295689</v>
      </c>
      <c r="J1531" s="54"/>
      <c r="K1531" s="53"/>
      <c r="L1531" s="68">
        <f t="shared" si="497"/>
        <v>0</v>
      </c>
      <c r="M1531" s="54">
        <f t="shared" si="495"/>
        <v>497295689</v>
      </c>
    </row>
    <row r="1532" spans="1:13" s="2" customFormat="1" ht="27" x14ac:dyDescent="0.25">
      <c r="A1532" s="27" t="s">
        <v>3167</v>
      </c>
      <c r="B1532" s="27" t="s">
        <v>3346</v>
      </c>
      <c r="C1532" s="28" t="s">
        <v>863</v>
      </c>
      <c r="D1532" s="11"/>
      <c r="E1532" s="11"/>
      <c r="F1532" s="52">
        <f t="shared" si="496"/>
        <v>0</v>
      </c>
      <c r="G1532" s="53"/>
      <c r="H1532" s="11"/>
      <c r="I1532" s="68">
        <f t="shared" si="494"/>
        <v>0</v>
      </c>
      <c r="J1532" s="54"/>
      <c r="K1532" s="53"/>
      <c r="L1532" s="68">
        <f t="shared" si="497"/>
        <v>0</v>
      </c>
      <c r="M1532" s="54">
        <f t="shared" si="495"/>
        <v>0</v>
      </c>
    </row>
    <row r="1533" spans="1:13" s="2" customFormat="1" ht="13.5" x14ac:dyDescent="0.25">
      <c r="A1533" s="27" t="s">
        <v>3167</v>
      </c>
      <c r="B1533" s="27" t="s">
        <v>3347</v>
      </c>
      <c r="C1533" s="28" t="s">
        <v>914</v>
      </c>
      <c r="D1533" s="11"/>
      <c r="E1533" s="11"/>
      <c r="F1533" s="52">
        <f t="shared" si="496"/>
        <v>0</v>
      </c>
      <c r="G1533" s="53"/>
      <c r="H1533" s="11"/>
      <c r="I1533" s="68">
        <f t="shared" si="494"/>
        <v>0</v>
      </c>
      <c r="J1533" s="54"/>
      <c r="K1533" s="53"/>
      <c r="L1533" s="68">
        <f t="shared" si="497"/>
        <v>0</v>
      </c>
      <c r="M1533" s="54">
        <f t="shared" si="495"/>
        <v>0</v>
      </c>
    </row>
    <row r="1534" spans="1:13" ht="108" x14ac:dyDescent="0.25">
      <c r="A1534" s="16" t="s">
        <v>3167</v>
      </c>
      <c r="B1534" s="16" t="s">
        <v>3177</v>
      </c>
      <c r="C1534" s="26" t="s">
        <v>1611</v>
      </c>
      <c r="D1534" s="7">
        <f>+D1535</f>
        <v>0</v>
      </c>
      <c r="E1534" s="7">
        <f>+E1535</f>
        <v>0</v>
      </c>
      <c r="F1534" s="8">
        <f t="shared" ref="F1534:I1535" si="498">+F1535</f>
        <v>0</v>
      </c>
      <c r="G1534" s="10">
        <f>+G1535</f>
        <v>0</v>
      </c>
      <c r="H1534" s="7">
        <f>+H1535</f>
        <v>91630082</v>
      </c>
      <c r="I1534" s="65">
        <f t="shared" si="498"/>
        <v>91630082</v>
      </c>
      <c r="J1534" s="43">
        <f>+J1535</f>
        <v>0</v>
      </c>
      <c r="K1534" s="10">
        <f>+K1535</f>
        <v>0</v>
      </c>
      <c r="L1534" s="65">
        <f t="shared" si="497"/>
        <v>0</v>
      </c>
      <c r="M1534" s="42">
        <f t="shared" ref="M1534:M1535" si="499">L1534+I1534</f>
        <v>91630082</v>
      </c>
    </row>
    <row r="1535" spans="1:13" s="2" customFormat="1" ht="13.5" x14ac:dyDescent="0.25">
      <c r="A1535" s="16" t="s">
        <v>3167</v>
      </c>
      <c r="B1535" s="16" t="s">
        <v>3322</v>
      </c>
      <c r="C1535" s="17" t="s">
        <v>170</v>
      </c>
      <c r="D1535" s="7">
        <f>+D1536</f>
        <v>0</v>
      </c>
      <c r="E1535" s="7">
        <f>+E1536</f>
        <v>0</v>
      </c>
      <c r="F1535" s="8">
        <f t="shared" si="498"/>
        <v>0</v>
      </c>
      <c r="G1535" s="10">
        <f>+G1536</f>
        <v>0</v>
      </c>
      <c r="H1535" s="7">
        <f>+H1536</f>
        <v>91630082</v>
      </c>
      <c r="I1535" s="65">
        <f t="shared" si="498"/>
        <v>91630082</v>
      </c>
      <c r="J1535" s="43">
        <f>+J1536</f>
        <v>0</v>
      </c>
      <c r="K1535" s="10">
        <f>+K1536</f>
        <v>0</v>
      </c>
      <c r="L1535" s="65">
        <f t="shared" si="497"/>
        <v>0</v>
      </c>
      <c r="M1535" s="42">
        <f t="shared" si="499"/>
        <v>91630082</v>
      </c>
    </row>
    <row r="1536" spans="1:13" s="2" customFormat="1" ht="13.5" x14ac:dyDescent="0.25">
      <c r="A1536" s="16" t="s">
        <v>3167</v>
      </c>
      <c r="B1536" s="16" t="s">
        <v>3323</v>
      </c>
      <c r="C1536" s="17" t="s">
        <v>330</v>
      </c>
      <c r="D1536" s="7">
        <f>SUM(D1537:D1547)</f>
        <v>0</v>
      </c>
      <c r="E1536" s="7">
        <f>SUM(E1537:E1547)</f>
        <v>0</v>
      </c>
      <c r="F1536" s="8">
        <f>+D1536+E1536</f>
        <v>0</v>
      </c>
      <c r="G1536" s="10">
        <f>SUM(G1537:G1547)</f>
        <v>0</v>
      </c>
      <c r="H1536" s="7">
        <f>SUM(H1537:H1547)</f>
        <v>91630082</v>
      </c>
      <c r="I1536" s="65">
        <f>+SUM(F1536:H1536)</f>
        <v>91630082</v>
      </c>
      <c r="J1536" s="43">
        <f>SUM(J1537:J1547)</f>
        <v>0</v>
      </c>
      <c r="K1536" s="10">
        <f>SUM(K1537:K1547)</f>
        <v>0</v>
      </c>
      <c r="L1536" s="65">
        <f t="shared" si="497"/>
        <v>0</v>
      </c>
      <c r="M1536" s="42">
        <f>SUM(M1537:M1547)</f>
        <v>91630082</v>
      </c>
    </row>
    <row r="1537" spans="1:13" s="2" customFormat="1" ht="27" x14ac:dyDescent="0.25">
      <c r="A1537" s="27" t="s">
        <v>3167</v>
      </c>
      <c r="B1537" s="27" t="s">
        <v>3324</v>
      </c>
      <c r="C1537" s="28" t="s">
        <v>333</v>
      </c>
      <c r="D1537" s="11"/>
      <c r="E1537" s="11"/>
      <c r="F1537" s="52">
        <f>SUM(D1537:E1537)</f>
        <v>0</v>
      </c>
      <c r="G1537" s="53"/>
      <c r="H1537" s="11"/>
      <c r="I1537" s="68">
        <f t="shared" ref="I1537:I1547" si="500">+SUM(H1537,G1537)+F1537</f>
        <v>0</v>
      </c>
      <c r="J1537" s="54"/>
      <c r="K1537" s="53"/>
      <c r="L1537" s="68">
        <f t="shared" si="497"/>
        <v>0</v>
      </c>
      <c r="M1537" s="54">
        <f t="shared" ref="M1537:M1547" si="501">+L1537+I1537</f>
        <v>0</v>
      </c>
    </row>
    <row r="1538" spans="1:13" s="2" customFormat="1" ht="13.5" x14ac:dyDescent="0.25">
      <c r="A1538" s="27" t="s">
        <v>3167</v>
      </c>
      <c r="B1538" s="27" t="s">
        <v>3325</v>
      </c>
      <c r="C1538" s="28" t="s">
        <v>369</v>
      </c>
      <c r="D1538" s="11"/>
      <c r="E1538" s="11"/>
      <c r="F1538" s="52">
        <f t="shared" ref="F1538:F1547" si="502">SUM(D1538:E1538)</f>
        <v>0</v>
      </c>
      <c r="G1538" s="53"/>
      <c r="H1538" s="11"/>
      <c r="I1538" s="68">
        <f t="shared" si="500"/>
        <v>0</v>
      </c>
      <c r="J1538" s="54"/>
      <c r="K1538" s="53"/>
      <c r="L1538" s="68">
        <f t="shared" si="497"/>
        <v>0</v>
      </c>
      <c r="M1538" s="54">
        <f t="shared" si="501"/>
        <v>0</v>
      </c>
    </row>
    <row r="1539" spans="1:13" s="2" customFormat="1" ht="40.5" x14ac:dyDescent="0.25">
      <c r="A1539" s="27" t="s">
        <v>3167</v>
      </c>
      <c r="B1539" s="27" t="s">
        <v>3326</v>
      </c>
      <c r="C1539" s="28" t="s">
        <v>384</v>
      </c>
      <c r="D1539" s="11"/>
      <c r="E1539" s="11"/>
      <c r="F1539" s="52">
        <f t="shared" si="502"/>
        <v>0</v>
      </c>
      <c r="G1539" s="53"/>
      <c r="H1539" s="11"/>
      <c r="I1539" s="68">
        <f t="shared" si="500"/>
        <v>0</v>
      </c>
      <c r="J1539" s="54"/>
      <c r="K1539" s="53"/>
      <c r="L1539" s="68">
        <f t="shared" si="497"/>
        <v>0</v>
      </c>
      <c r="M1539" s="54">
        <f t="shared" si="501"/>
        <v>0</v>
      </c>
    </row>
    <row r="1540" spans="1:13" s="2" customFormat="1" ht="27" x14ac:dyDescent="0.25">
      <c r="A1540" s="27" t="s">
        <v>3167</v>
      </c>
      <c r="B1540" s="27" t="s">
        <v>3327</v>
      </c>
      <c r="C1540" s="28" t="s">
        <v>459</v>
      </c>
      <c r="D1540" s="11"/>
      <c r="E1540" s="11"/>
      <c r="F1540" s="52">
        <f t="shared" si="502"/>
        <v>0</v>
      </c>
      <c r="G1540" s="53"/>
      <c r="H1540" s="11"/>
      <c r="I1540" s="68">
        <f t="shared" si="500"/>
        <v>0</v>
      </c>
      <c r="J1540" s="54"/>
      <c r="K1540" s="53"/>
      <c r="L1540" s="68">
        <f t="shared" si="497"/>
        <v>0</v>
      </c>
      <c r="M1540" s="54">
        <f t="shared" si="501"/>
        <v>0</v>
      </c>
    </row>
    <row r="1541" spans="1:13" s="2" customFormat="1" ht="13.5" x14ac:dyDescent="0.25">
      <c r="A1541" s="27" t="s">
        <v>3167</v>
      </c>
      <c r="B1541" s="27" t="s">
        <v>3328</v>
      </c>
      <c r="C1541" s="28" t="s">
        <v>588</v>
      </c>
      <c r="D1541" s="11"/>
      <c r="E1541" s="11"/>
      <c r="F1541" s="52">
        <f t="shared" si="502"/>
        <v>0</v>
      </c>
      <c r="G1541" s="53"/>
      <c r="H1541" s="11"/>
      <c r="I1541" s="68">
        <f t="shared" si="500"/>
        <v>0</v>
      </c>
      <c r="J1541" s="54"/>
      <c r="K1541" s="53"/>
      <c r="L1541" s="68">
        <f t="shared" si="497"/>
        <v>0</v>
      </c>
      <c r="M1541" s="54">
        <f t="shared" si="501"/>
        <v>0</v>
      </c>
    </row>
    <row r="1542" spans="1:13" s="2" customFormat="1" ht="13.5" x14ac:dyDescent="0.25">
      <c r="A1542" s="27" t="s">
        <v>3167</v>
      </c>
      <c r="B1542" s="27" t="s">
        <v>3329</v>
      </c>
      <c r="C1542" s="28" t="s">
        <v>650</v>
      </c>
      <c r="D1542" s="11"/>
      <c r="E1542" s="11"/>
      <c r="F1542" s="52">
        <f t="shared" si="502"/>
        <v>0</v>
      </c>
      <c r="G1542" s="53"/>
      <c r="H1542" s="11"/>
      <c r="I1542" s="68">
        <f t="shared" si="500"/>
        <v>0</v>
      </c>
      <c r="J1542" s="54"/>
      <c r="K1542" s="53"/>
      <c r="L1542" s="68">
        <f t="shared" si="497"/>
        <v>0</v>
      </c>
      <c r="M1542" s="54">
        <f t="shared" si="501"/>
        <v>0</v>
      </c>
    </row>
    <row r="1543" spans="1:13" s="2" customFormat="1" ht="54" x14ac:dyDescent="0.25">
      <c r="A1543" s="27" t="s">
        <v>3167</v>
      </c>
      <c r="B1543" s="27" t="s">
        <v>3330</v>
      </c>
      <c r="C1543" s="28" t="s">
        <v>674</v>
      </c>
      <c r="D1543" s="11"/>
      <c r="E1543" s="11"/>
      <c r="F1543" s="52">
        <f t="shared" si="502"/>
        <v>0</v>
      </c>
      <c r="G1543" s="53"/>
      <c r="H1543" s="11"/>
      <c r="I1543" s="68">
        <f t="shared" si="500"/>
        <v>0</v>
      </c>
      <c r="J1543" s="54"/>
      <c r="K1543" s="53"/>
      <c r="L1543" s="68">
        <f t="shared" si="497"/>
        <v>0</v>
      </c>
      <c r="M1543" s="54">
        <f t="shared" si="501"/>
        <v>0</v>
      </c>
    </row>
    <row r="1544" spans="1:13" s="2" customFormat="1" ht="27" x14ac:dyDescent="0.25">
      <c r="A1544" s="27" t="s">
        <v>3167</v>
      </c>
      <c r="B1544" s="27" t="s">
        <v>3331</v>
      </c>
      <c r="C1544" s="28" t="s">
        <v>722</v>
      </c>
      <c r="D1544" s="11"/>
      <c r="E1544" s="11"/>
      <c r="F1544" s="52">
        <f t="shared" si="502"/>
        <v>0</v>
      </c>
      <c r="G1544" s="53"/>
      <c r="H1544" s="11"/>
      <c r="I1544" s="68">
        <f t="shared" si="500"/>
        <v>0</v>
      </c>
      <c r="J1544" s="54"/>
      <c r="K1544" s="53"/>
      <c r="L1544" s="68">
        <f t="shared" si="497"/>
        <v>0</v>
      </c>
      <c r="M1544" s="54">
        <f t="shared" si="501"/>
        <v>0</v>
      </c>
    </row>
    <row r="1545" spans="1:13" s="2" customFormat="1" ht="27" x14ac:dyDescent="0.25">
      <c r="A1545" s="27" t="s">
        <v>3167</v>
      </c>
      <c r="B1545" s="27" t="s">
        <v>3332</v>
      </c>
      <c r="C1545" s="28" t="s">
        <v>755</v>
      </c>
      <c r="D1545" s="11"/>
      <c r="E1545" s="11"/>
      <c r="F1545" s="52">
        <f t="shared" si="502"/>
        <v>0</v>
      </c>
      <c r="G1545" s="53"/>
      <c r="H1545" s="11">
        <v>91630082</v>
      </c>
      <c r="I1545" s="68">
        <f t="shared" si="500"/>
        <v>91630082</v>
      </c>
      <c r="J1545" s="54"/>
      <c r="K1545" s="53"/>
      <c r="L1545" s="68">
        <f t="shared" si="497"/>
        <v>0</v>
      </c>
      <c r="M1545" s="54">
        <f t="shared" si="501"/>
        <v>91630082</v>
      </c>
    </row>
    <row r="1546" spans="1:13" s="2" customFormat="1" ht="27" x14ac:dyDescent="0.25">
      <c r="A1546" s="27" t="s">
        <v>3167</v>
      </c>
      <c r="B1546" s="27" t="s">
        <v>3333</v>
      </c>
      <c r="C1546" s="28" t="s">
        <v>863</v>
      </c>
      <c r="D1546" s="11"/>
      <c r="E1546" s="11"/>
      <c r="F1546" s="52">
        <f t="shared" si="502"/>
        <v>0</v>
      </c>
      <c r="G1546" s="53"/>
      <c r="H1546" s="11"/>
      <c r="I1546" s="68">
        <f t="shared" si="500"/>
        <v>0</v>
      </c>
      <c r="J1546" s="54"/>
      <c r="K1546" s="53"/>
      <c r="L1546" s="68">
        <f t="shared" si="497"/>
        <v>0</v>
      </c>
      <c r="M1546" s="54">
        <f t="shared" si="501"/>
        <v>0</v>
      </c>
    </row>
    <row r="1547" spans="1:13" s="2" customFormat="1" ht="13.5" x14ac:dyDescent="0.25">
      <c r="A1547" s="27" t="s">
        <v>3167</v>
      </c>
      <c r="B1547" s="27" t="s">
        <v>3334</v>
      </c>
      <c r="C1547" s="28" t="s">
        <v>914</v>
      </c>
      <c r="D1547" s="11"/>
      <c r="E1547" s="11"/>
      <c r="F1547" s="52">
        <f t="shared" si="502"/>
        <v>0</v>
      </c>
      <c r="G1547" s="53"/>
      <c r="H1547" s="11"/>
      <c r="I1547" s="68">
        <f t="shared" si="500"/>
        <v>0</v>
      </c>
      <c r="J1547" s="54"/>
      <c r="K1547" s="53"/>
      <c r="L1547" s="68">
        <f t="shared" si="497"/>
        <v>0</v>
      </c>
      <c r="M1547" s="54">
        <f t="shared" si="501"/>
        <v>0</v>
      </c>
    </row>
    <row r="1548" spans="1:13" ht="27" x14ac:dyDescent="0.25">
      <c r="A1548" s="16" t="s">
        <v>3167</v>
      </c>
      <c r="B1548" s="16" t="s">
        <v>3178</v>
      </c>
      <c r="C1548" s="26" t="s">
        <v>1612</v>
      </c>
      <c r="D1548" s="7">
        <f>+D1549</f>
        <v>0</v>
      </c>
      <c r="E1548" s="7">
        <f>+E1549</f>
        <v>0</v>
      </c>
      <c r="F1548" s="8">
        <f t="shared" ref="F1548:I1549" si="503">+F1549</f>
        <v>0</v>
      </c>
      <c r="G1548" s="10">
        <f>+G1549</f>
        <v>0</v>
      </c>
      <c r="H1548" s="7">
        <f>+H1549</f>
        <v>145862300</v>
      </c>
      <c r="I1548" s="65">
        <f t="shared" si="503"/>
        <v>145862300</v>
      </c>
      <c r="J1548" s="43">
        <f>+J1549</f>
        <v>0</v>
      </c>
      <c r="K1548" s="10">
        <f>+K1549</f>
        <v>0</v>
      </c>
      <c r="L1548" s="65">
        <f t="shared" si="497"/>
        <v>0</v>
      </c>
      <c r="M1548" s="42">
        <f t="shared" ref="M1548:M1549" si="504">L1548+I1548</f>
        <v>145862300</v>
      </c>
    </row>
    <row r="1549" spans="1:13" s="2" customFormat="1" ht="13.5" x14ac:dyDescent="0.25">
      <c r="A1549" s="16" t="s">
        <v>3167</v>
      </c>
      <c r="B1549" s="16" t="s">
        <v>3309</v>
      </c>
      <c r="C1549" s="17" t="s">
        <v>170</v>
      </c>
      <c r="D1549" s="7">
        <f>+D1550</f>
        <v>0</v>
      </c>
      <c r="E1549" s="7">
        <f>+E1550</f>
        <v>0</v>
      </c>
      <c r="F1549" s="8">
        <f t="shared" si="503"/>
        <v>0</v>
      </c>
      <c r="G1549" s="10">
        <f>+G1550</f>
        <v>0</v>
      </c>
      <c r="H1549" s="7">
        <f>+H1550</f>
        <v>145862300</v>
      </c>
      <c r="I1549" s="65">
        <f t="shared" si="503"/>
        <v>145862300</v>
      </c>
      <c r="J1549" s="43">
        <f>+J1550</f>
        <v>0</v>
      </c>
      <c r="K1549" s="10">
        <f>+K1550</f>
        <v>0</v>
      </c>
      <c r="L1549" s="65">
        <f t="shared" si="497"/>
        <v>0</v>
      </c>
      <c r="M1549" s="42">
        <f t="shared" si="504"/>
        <v>145862300</v>
      </c>
    </row>
    <row r="1550" spans="1:13" s="2" customFormat="1" ht="13.5" x14ac:dyDescent="0.25">
      <c r="A1550" s="16" t="s">
        <v>3167</v>
      </c>
      <c r="B1550" s="16" t="s">
        <v>3310</v>
      </c>
      <c r="C1550" s="17" t="s">
        <v>330</v>
      </c>
      <c r="D1550" s="7">
        <f>SUM(D1551:D1561)</f>
        <v>0</v>
      </c>
      <c r="E1550" s="7">
        <f>SUM(E1551:E1561)</f>
        <v>0</v>
      </c>
      <c r="F1550" s="8">
        <f>+D1550+E1550</f>
        <v>0</v>
      </c>
      <c r="G1550" s="10">
        <f>SUM(G1551:G1561)</f>
        <v>0</v>
      </c>
      <c r="H1550" s="7">
        <f>SUM(H1551:H1561)</f>
        <v>145862300</v>
      </c>
      <c r="I1550" s="65">
        <f>+SUM(F1550:H1550)</f>
        <v>145862300</v>
      </c>
      <c r="J1550" s="43">
        <f>SUM(J1551:J1561)</f>
        <v>0</v>
      </c>
      <c r="K1550" s="10">
        <f>SUM(K1551:K1561)</f>
        <v>0</v>
      </c>
      <c r="L1550" s="65">
        <f t="shared" si="497"/>
        <v>0</v>
      </c>
      <c r="M1550" s="42">
        <f>SUM(M1551:M1561)</f>
        <v>145862300</v>
      </c>
    </row>
    <row r="1551" spans="1:13" s="2" customFormat="1" ht="27" x14ac:dyDescent="0.25">
      <c r="A1551" s="27" t="s">
        <v>3167</v>
      </c>
      <c r="B1551" s="27" t="s">
        <v>3311</v>
      </c>
      <c r="C1551" s="28" t="s">
        <v>333</v>
      </c>
      <c r="D1551" s="11"/>
      <c r="E1551" s="11"/>
      <c r="F1551" s="52">
        <f>SUM(D1551:E1551)</f>
        <v>0</v>
      </c>
      <c r="G1551" s="53"/>
      <c r="H1551" s="11"/>
      <c r="I1551" s="68">
        <f t="shared" ref="I1551:I1561" si="505">+SUM(H1551,G1551)+F1551</f>
        <v>0</v>
      </c>
      <c r="J1551" s="54"/>
      <c r="K1551" s="53"/>
      <c r="L1551" s="68">
        <f t="shared" si="497"/>
        <v>0</v>
      </c>
      <c r="M1551" s="54">
        <f t="shared" ref="M1551:M1561" si="506">+L1551+I1551</f>
        <v>0</v>
      </c>
    </row>
    <row r="1552" spans="1:13" s="2" customFormat="1" ht="13.5" x14ac:dyDescent="0.25">
      <c r="A1552" s="27" t="s">
        <v>3167</v>
      </c>
      <c r="B1552" s="27" t="s">
        <v>3312</v>
      </c>
      <c r="C1552" s="28" t="s">
        <v>369</v>
      </c>
      <c r="D1552" s="11"/>
      <c r="E1552" s="11"/>
      <c r="F1552" s="52">
        <f t="shared" ref="F1552:F1561" si="507">SUM(D1552:E1552)</f>
        <v>0</v>
      </c>
      <c r="G1552" s="53"/>
      <c r="H1552" s="11"/>
      <c r="I1552" s="68">
        <f t="shared" si="505"/>
        <v>0</v>
      </c>
      <c r="J1552" s="54"/>
      <c r="K1552" s="53"/>
      <c r="L1552" s="68">
        <f t="shared" si="497"/>
        <v>0</v>
      </c>
      <c r="M1552" s="54">
        <f t="shared" si="506"/>
        <v>0</v>
      </c>
    </row>
    <row r="1553" spans="1:13" s="2" customFormat="1" ht="40.5" x14ac:dyDescent="0.25">
      <c r="A1553" s="27" t="s">
        <v>3167</v>
      </c>
      <c r="B1553" s="27" t="s">
        <v>3313</v>
      </c>
      <c r="C1553" s="28" t="s">
        <v>384</v>
      </c>
      <c r="D1553" s="11"/>
      <c r="E1553" s="11"/>
      <c r="F1553" s="52">
        <f t="shared" si="507"/>
        <v>0</v>
      </c>
      <c r="G1553" s="53"/>
      <c r="H1553" s="11"/>
      <c r="I1553" s="68">
        <f t="shared" si="505"/>
        <v>0</v>
      </c>
      <c r="J1553" s="54"/>
      <c r="K1553" s="53"/>
      <c r="L1553" s="68">
        <f t="shared" si="497"/>
        <v>0</v>
      </c>
      <c r="M1553" s="54">
        <f t="shared" si="506"/>
        <v>0</v>
      </c>
    </row>
    <row r="1554" spans="1:13" s="2" customFormat="1" ht="27" x14ac:dyDescent="0.25">
      <c r="A1554" s="27" t="s">
        <v>3167</v>
      </c>
      <c r="B1554" s="27" t="s">
        <v>3314</v>
      </c>
      <c r="C1554" s="28" t="s">
        <v>459</v>
      </c>
      <c r="D1554" s="11"/>
      <c r="E1554" s="11"/>
      <c r="F1554" s="52">
        <f t="shared" si="507"/>
        <v>0</v>
      </c>
      <c r="G1554" s="53"/>
      <c r="H1554" s="11"/>
      <c r="I1554" s="68">
        <f t="shared" si="505"/>
        <v>0</v>
      </c>
      <c r="J1554" s="54"/>
      <c r="K1554" s="53"/>
      <c r="L1554" s="68">
        <f t="shared" si="497"/>
        <v>0</v>
      </c>
      <c r="M1554" s="54">
        <f t="shared" si="506"/>
        <v>0</v>
      </c>
    </row>
    <row r="1555" spans="1:13" s="2" customFormat="1" ht="13.5" x14ac:dyDescent="0.25">
      <c r="A1555" s="27" t="s">
        <v>3167</v>
      </c>
      <c r="B1555" s="27" t="s">
        <v>3315</v>
      </c>
      <c r="C1555" s="28" t="s">
        <v>588</v>
      </c>
      <c r="D1555" s="11"/>
      <c r="E1555" s="11"/>
      <c r="F1555" s="52">
        <f t="shared" si="507"/>
        <v>0</v>
      </c>
      <c r="G1555" s="53"/>
      <c r="H1555" s="11"/>
      <c r="I1555" s="68">
        <f t="shared" si="505"/>
        <v>0</v>
      </c>
      <c r="J1555" s="54"/>
      <c r="K1555" s="53"/>
      <c r="L1555" s="68">
        <f t="shared" si="497"/>
        <v>0</v>
      </c>
      <c r="M1555" s="54">
        <f t="shared" si="506"/>
        <v>0</v>
      </c>
    </row>
    <row r="1556" spans="1:13" s="2" customFormat="1" ht="13.5" x14ac:dyDescent="0.25">
      <c r="A1556" s="27" t="s">
        <v>3167</v>
      </c>
      <c r="B1556" s="27" t="s">
        <v>3316</v>
      </c>
      <c r="C1556" s="28" t="s">
        <v>650</v>
      </c>
      <c r="D1556" s="11"/>
      <c r="E1556" s="11"/>
      <c r="F1556" s="52">
        <f t="shared" si="507"/>
        <v>0</v>
      </c>
      <c r="G1556" s="53"/>
      <c r="H1556" s="11"/>
      <c r="I1556" s="68">
        <f t="shared" si="505"/>
        <v>0</v>
      </c>
      <c r="J1556" s="54"/>
      <c r="K1556" s="53"/>
      <c r="L1556" s="68">
        <f t="shared" si="497"/>
        <v>0</v>
      </c>
      <c r="M1556" s="54">
        <f t="shared" si="506"/>
        <v>0</v>
      </c>
    </row>
    <row r="1557" spans="1:13" s="2" customFormat="1" ht="54" x14ac:dyDescent="0.25">
      <c r="A1557" s="27" t="s">
        <v>3167</v>
      </c>
      <c r="B1557" s="27" t="s">
        <v>3317</v>
      </c>
      <c r="C1557" s="28" t="s">
        <v>674</v>
      </c>
      <c r="D1557" s="11"/>
      <c r="E1557" s="11"/>
      <c r="F1557" s="52">
        <f t="shared" si="507"/>
        <v>0</v>
      </c>
      <c r="G1557" s="53"/>
      <c r="H1557" s="11"/>
      <c r="I1557" s="68">
        <f t="shared" si="505"/>
        <v>0</v>
      </c>
      <c r="J1557" s="54"/>
      <c r="K1557" s="53"/>
      <c r="L1557" s="68">
        <f t="shared" si="497"/>
        <v>0</v>
      </c>
      <c r="M1557" s="54">
        <f t="shared" si="506"/>
        <v>0</v>
      </c>
    </row>
    <row r="1558" spans="1:13" s="2" customFormat="1" ht="27" x14ac:dyDescent="0.25">
      <c r="A1558" s="27" t="s">
        <v>3167</v>
      </c>
      <c r="B1558" s="27" t="s">
        <v>3318</v>
      </c>
      <c r="C1558" s="28" t="s">
        <v>722</v>
      </c>
      <c r="D1558" s="11"/>
      <c r="E1558" s="11"/>
      <c r="F1558" s="52">
        <f t="shared" si="507"/>
        <v>0</v>
      </c>
      <c r="G1558" s="53"/>
      <c r="H1558" s="11"/>
      <c r="I1558" s="68">
        <f t="shared" si="505"/>
        <v>0</v>
      </c>
      <c r="J1558" s="54"/>
      <c r="K1558" s="53"/>
      <c r="L1558" s="68">
        <f t="shared" si="497"/>
        <v>0</v>
      </c>
      <c r="M1558" s="54">
        <f t="shared" si="506"/>
        <v>0</v>
      </c>
    </row>
    <row r="1559" spans="1:13" s="2" customFormat="1" ht="27" x14ac:dyDescent="0.25">
      <c r="A1559" s="27" t="s">
        <v>3167</v>
      </c>
      <c r="B1559" s="27" t="s">
        <v>3319</v>
      </c>
      <c r="C1559" s="28" t="s">
        <v>755</v>
      </c>
      <c r="D1559" s="11"/>
      <c r="E1559" s="11"/>
      <c r="F1559" s="52">
        <f t="shared" si="507"/>
        <v>0</v>
      </c>
      <c r="G1559" s="53"/>
      <c r="H1559" s="11">
        <v>145862300</v>
      </c>
      <c r="I1559" s="68">
        <f t="shared" si="505"/>
        <v>145862300</v>
      </c>
      <c r="J1559" s="54"/>
      <c r="K1559" s="53"/>
      <c r="L1559" s="68">
        <f t="shared" si="497"/>
        <v>0</v>
      </c>
      <c r="M1559" s="54">
        <f t="shared" si="506"/>
        <v>145862300</v>
      </c>
    </row>
    <row r="1560" spans="1:13" s="2" customFormat="1" ht="27" x14ac:dyDescent="0.25">
      <c r="A1560" s="27" t="s">
        <v>3167</v>
      </c>
      <c r="B1560" s="27" t="s">
        <v>3320</v>
      </c>
      <c r="C1560" s="28" t="s">
        <v>863</v>
      </c>
      <c r="D1560" s="11"/>
      <c r="E1560" s="11"/>
      <c r="F1560" s="52">
        <f t="shared" si="507"/>
        <v>0</v>
      </c>
      <c r="G1560" s="53"/>
      <c r="H1560" s="11"/>
      <c r="I1560" s="68">
        <f t="shared" si="505"/>
        <v>0</v>
      </c>
      <c r="J1560" s="54"/>
      <c r="K1560" s="53"/>
      <c r="L1560" s="68">
        <f t="shared" si="497"/>
        <v>0</v>
      </c>
      <c r="M1560" s="54">
        <f t="shared" si="506"/>
        <v>0</v>
      </c>
    </row>
    <row r="1561" spans="1:13" s="2" customFormat="1" ht="13.5" x14ac:dyDescent="0.25">
      <c r="A1561" s="27" t="s">
        <v>3167</v>
      </c>
      <c r="B1561" s="27" t="s">
        <v>3321</v>
      </c>
      <c r="C1561" s="28" t="s">
        <v>914</v>
      </c>
      <c r="D1561" s="11"/>
      <c r="E1561" s="11"/>
      <c r="F1561" s="52">
        <f t="shared" si="507"/>
        <v>0</v>
      </c>
      <c r="G1561" s="53"/>
      <c r="H1561" s="11"/>
      <c r="I1561" s="68">
        <f t="shared" si="505"/>
        <v>0</v>
      </c>
      <c r="J1561" s="54"/>
      <c r="K1561" s="53"/>
      <c r="L1561" s="68">
        <f t="shared" si="497"/>
        <v>0</v>
      </c>
      <c r="M1561" s="54">
        <f t="shared" si="506"/>
        <v>0</v>
      </c>
    </row>
    <row r="1562" spans="1:13" ht="27" x14ac:dyDescent="0.25">
      <c r="A1562" s="16" t="s">
        <v>1526</v>
      </c>
      <c r="B1562" s="16" t="s">
        <v>1527</v>
      </c>
      <c r="C1562" s="26" t="s">
        <v>1528</v>
      </c>
      <c r="D1562" s="7">
        <f>D1563</f>
        <v>0</v>
      </c>
      <c r="E1562" s="7">
        <f>E1563</f>
        <v>0</v>
      </c>
      <c r="F1562" s="8">
        <f>F1563</f>
        <v>0</v>
      </c>
      <c r="G1562" s="10">
        <f>G1563</f>
        <v>0</v>
      </c>
      <c r="H1562" s="7">
        <f>H1563</f>
        <v>150000000</v>
      </c>
      <c r="I1562" s="65">
        <f t="shared" ref="I1562" si="508">I1563</f>
        <v>150000000</v>
      </c>
      <c r="J1562" s="43">
        <f>J1563</f>
        <v>0</v>
      </c>
      <c r="K1562" s="10">
        <f>K1563</f>
        <v>0</v>
      </c>
      <c r="L1562" s="65">
        <f t="shared" si="497"/>
        <v>0</v>
      </c>
      <c r="M1562" s="43">
        <f>+I1562+L1562</f>
        <v>150000000</v>
      </c>
    </row>
    <row r="1563" spans="1:13" ht="13.5" x14ac:dyDescent="0.25">
      <c r="A1563" s="16" t="s">
        <v>3545</v>
      </c>
      <c r="B1563" s="16" t="s">
        <v>3546</v>
      </c>
      <c r="C1563" s="26" t="s">
        <v>3387</v>
      </c>
      <c r="D1563" s="7">
        <f>D1564+D1578+D1592</f>
        <v>0</v>
      </c>
      <c r="E1563" s="7">
        <f>E1564+E1578+E1592</f>
        <v>0</v>
      </c>
      <c r="F1563" s="8">
        <f>F1564+F1578+F1592</f>
        <v>0</v>
      </c>
      <c r="G1563" s="10">
        <f>G1564+G1578+G1592</f>
        <v>0</v>
      </c>
      <c r="H1563" s="7">
        <f>H1564+H1578+H1592</f>
        <v>150000000</v>
      </c>
      <c r="I1563" s="65">
        <f t="shared" ref="I1563" si="509">I1564+I1578+I1592</f>
        <v>150000000</v>
      </c>
      <c r="J1563" s="43">
        <f>J1564+J1578+J1592</f>
        <v>0</v>
      </c>
      <c r="K1563" s="10">
        <f>K1564+K1578+K1592</f>
        <v>0</v>
      </c>
      <c r="L1563" s="65">
        <f t="shared" si="497"/>
        <v>0</v>
      </c>
      <c r="M1563" s="43">
        <f>+I1563+L1563</f>
        <v>150000000</v>
      </c>
    </row>
    <row r="1564" spans="1:13" ht="54" x14ac:dyDescent="0.25">
      <c r="A1564" s="16" t="s">
        <v>3562</v>
      </c>
      <c r="B1564" s="16" t="s">
        <v>3548</v>
      </c>
      <c r="C1564" s="26" t="s">
        <v>1616</v>
      </c>
      <c r="D1564" s="7">
        <f>+D1565</f>
        <v>0</v>
      </c>
      <c r="E1564" s="7">
        <f>+E1565</f>
        <v>0</v>
      </c>
      <c r="F1564" s="8">
        <f>F1565</f>
        <v>0</v>
      </c>
      <c r="G1564" s="10">
        <f>+G1565</f>
        <v>0</v>
      </c>
      <c r="H1564" s="7">
        <f>+H1565</f>
        <v>5220000</v>
      </c>
      <c r="I1564" s="65">
        <f t="shared" ref="I1564:I1565" si="510">I1565</f>
        <v>5220000</v>
      </c>
      <c r="J1564" s="43">
        <f>+J1565</f>
        <v>0</v>
      </c>
      <c r="K1564" s="10">
        <f>+K1565</f>
        <v>0</v>
      </c>
      <c r="L1564" s="65">
        <f t="shared" si="497"/>
        <v>0</v>
      </c>
      <c r="M1564" s="43">
        <f>+I1564+L1564</f>
        <v>5220000</v>
      </c>
    </row>
    <row r="1565" spans="1:13" s="2" customFormat="1" ht="13.5" x14ac:dyDescent="0.25">
      <c r="A1565" s="16" t="s">
        <v>3562</v>
      </c>
      <c r="B1565" s="16" t="s">
        <v>3618</v>
      </c>
      <c r="C1565" s="17" t="s">
        <v>170</v>
      </c>
      <c r="D1565" s="7">
        <f>D1566</f>
        <v>0</v>
      </c>
      <c r="E1565" s="7">
        <f>E1566</f>
        <v>0</v>
      </c>
      <c r="F1565" s="8">
        <f>F1566</f>
        <v>0</v>
      </c>
      <c r="G1565" s="10">
        <f>G1566</f>
        <v>0</v>
      </c>
      <c r="H1565" s="7">
        <f>H1566</f>
        <v>5220000</v>
      </c>
      <c r="I1565" s="65">
        <f t="shared" si="510"/>
        <v>5220000</v>
      </c>
      <c r="J1565" s="43">
        <f>J1566</f>
        <v>0</v>
      </c>
      <c r="K1565" s="10">
        <f>K1566</f>
        <v>0</v>
      </c>
      <c r="L1565" s="65">
        <f t="shared" si="497"/>
        <v>0</v>
      </c>
      <c r="M1565" s="43">
        <f>+I1565+L1565</f>
        <v>5220000</v>
      </c>
    </row>
    <row r="1566" spans="1:13" s="2" customFormat="1" ht="13.5" x14ac:dyDescent="0.25">
      <c r="A1566" s="16" t="s">
        <v>3562</v>
      </c>
      <c r="B1566" s="16" t="s">
        <v>3619</v>
      </c>
      <c r="C1566" s="17" t="s">
        <v>330</v>
      </c>
      <c r="D1566" s="7">
        <f>SUM(D1567:D1577)</f>
        <v>0</v>
      </c>
      <c r="E1566" s="7">
        <f>SUM(E1567:E1577)</f>
        <v>0</v>
      </c>
      <c r="F1566" s="8">
        <f>+D1566+E1566</f>
        <v>0</v>
      </c>
      <c r="G1566" s="10">
        <f>SUM(G1567:G1577)</f>
        <v>0</v>
      </c>
      <c r="H1566" s="7">
        <f>SUM(H1567:H1577)</f>
        <v>5220000</v>
      </c>
      <c r="I1566" s="65">
        <f>+SUM(F1566:H1566)</f>
        <v>5220000</v>
      </c>
      <c r="J1566" s="43">
        <f>SUM(J1567:J1577)</f>
        <v>0</v>
      </c>
      <c r="K1566" s="10">
        <f>SUM(K1567:K1577)</f>
        <v>0</v>
      </c>
      <c r="L1566" s="65">
        <f t="shared" si="497"/>
        <v>0</v>
      </c>
      <c r="M1566" s="42">
        <f>SUM(M1567:M1577)</f>
        <v>5220000</v>
      </c>
    </row>
    <row r="1567" spans="1:13" s="2" customFormat="1" ht="27" x14ac:dyDescent="0.25">
      <c r="A1567" s="27" t="s">
        <v>3562</v>
      </c>
      <c r="B1567" s="27" t="s">
        <v>3620</v>
      </c>
      <c r="C1567" s="28" t="s">
        <v>333</v>
      </c>
      <c r="D1567" s="11"/>
      <c r="E1567" s="11"/>
      <c r="F1567" s="52">
        <f>SUM(D1567:E1567)</f>
        <v>0</v>
      </c>
      <c r="G1567" s="53"/>
      <c r="H1567" s="11"/>
      <c r="I1567" s="68">
        <f>+SUM(H1567,G1567)+F1567</f>
        <v>0</v>
      </c>
      <c r="J1567" s="54"/>
      <c r="K1567" s="53"/>
      <c r="L1567" s="68">
        <f t="shared" si="497"/>
        <v>0</v>
      </c>
      <c r="M1567" s="54">
        <f t="shared" ref="M1567:M1577" si="511">+L1567+I1567</f>
        <v>0</v>
      </c>
    </row>
    <row r="1568" spans="1:13" s="2" customFormat="1" ht="13.5" x14ac:dyDescent="0.25">
      <c r="A1568" s="27" t="s">
        <v>3562</v>
      </c>
      <c r="B1568" s="27" t="s">
        <v>3621</v>
      </c>
      <c r="C1568" s="28" t="s">
        <v>369</v>
      </c>
      <c r="D1568" s="11"/>
      <c r="E1568" s="11"/>
      <c r="F1568" s="52">
        <f t="shared" ref="F1568:F1577" si="512">SUM(D1568:E1568)</f>
        <v>0</v>
      </c>
      <c r="G1568" s="53"/>
      <c r="H1568" s="11"/>
      <c r="I1568" s="68">
        <f t="shared" ref="I1568:I1577" si="513">+SUM(H1568,G1568)+F1568</f>
        <v>0</v>
      </c>
      <c r="J1568" s="54"/>
      <c r="K1568" s="53"/>
      <c r="L1568" s="68">
        <f t="shared" si="497"/>
        <v>0</v>
      </c>
      <c r="M1568" s="54">
        <f t="shared" si="511"/>
        <v>0</v>
      </c>
    </row>
    <row r="1569" spans="1:13" s="2" customFormat="1" ht="40.5" x14ac:dyDescent="0.25">
      <c r="A1569" s="27" t="s">
        <v>3562</v>
      </c>
      <c r="B1569" s="27" t="s">
        <v>3622</v>
      </c>
      <c r="C1569" s="28" t="s">
        <v>384</v>
      </c>
      <c r="D1569" s="11"/>
      <c r="E1569" s="11"/>
      <c r="F1569" s="52">
        <f t="shared" si="512"/>
        <v>0</v>
      </c>
      <c r="G1569" s="53"/>
      <c r="H1569" s="11"/>
      <c r="I1569" s="68">
        <f t="shared" si="513"/>
        <v>0</v>
      </c>
      <c r="J1569" s="54"/>
      <c r="K1569" s="53"/>
      <c r="L1569" s="68">
        <f t="shared" si="497"/>
        <v>0</v>
      </c>
      <c r="M1569" s="54">
        <f t="shared" si="511"/>
        <v>0</v>
      </c>
    </row>
    <row r="1570" spans="1:13" s="2" customFormat="1" ht="27" x14ac:dyDescent="0.25">
      <c r="A1570" s="27" t="s">
        <v>3562</v>
      </c>
      <c r="B1570" s="27" t="s">
        <v>3623</v>
      </c>
      <c r="C1570" s="28" t="s">
        <v>459</v>
      </c>
      <c r="D1570" s="11"/>
      <c r="E1570" s="11"/>
      <c r="F1570" s="52">
        <f t="shared" si="512"/>
        <v>0</v>
      </c>
      <c r="G1570" s="53"/>
      <c r="H1570" s="11"/>
      <c r="I1570" s="68">
        <f t="shared" si="513"/>
        <v>0</v>
      </c>
      <c r="J1570" s="54"/>
      <c r="K1570" s="53"/>
      <c r="L1570" s="68">
        <f t="shared" si="497"/>
        <v>0</v>
      </c>
      <c r="M1570" s="54">
        <f t="shared" si="511"/>
        <v>0</v>
      </c>
    </row>
    <row r="1571" spans="1:13" s="2" customFormat="1" ht="13.5" x14ac:dyDescent="0.25">
      <c r="A1571" s="27" t="s">
        <v>3562</v>
      </c>
      <c r="B1571" s="27" t="s">
        <v>3624</v>
      </c>
      <c r="C1571" s="28" t="s">
        <v>588</v>
      </c>
      <c r="D1571" s="11"/>
      <c r="E1571" s="11"/>
      <c r="F1571" s="52">
        <f t="shared" si="512"/>
        <v>0</v>
      </c>
      <c r="G1571" s="53"/>
      <c r="H1571" s="11"/>
      <c r="I1571" s="68">
        <f t="shared" si="513"/>
        <v>0</v>
      </c>
      <c r="J1571" s="54"/>
      <c r="K1571" s="53"/>
      <c r="L1571" s="68">
        <f t="shared" si="497"/>
        <v>0</v>
      </c>
      <c r="M1571" s="54">
        <f t="shared" si="511"/>
        <v>0</v>
      </c>
    </row>
    <row r="1572" spans="1:13" s="2" customFormat="1" ht="13.5" x14ac:dyDescent="0.25">
      <c r="A1572" s="27" t="s">
        <v>3562</v>
      </c>
      <c r="B1572" s="27" t="s">
        <v>3625</v>
      </c>
      <c r="C1572" s="28" t="s">
        <v>650</v>
      </c>
      <c r="D1572" s="11"/>
      <c r="E1572" s="11"/>
      <c r="F1572" s="52">
        <f t="shared" si="512"/>
        <v>0</v>
      </c>
      <c r="G1572" s="53"/>
      <c r="H1572" s="11"/>
      <c r="I1572" s="68">
        <f t="shared" si="513"/>
        <v>0</v>
      </c>
      <c r="J1572" s="54"/>
      <c r="K1572" s="53"/>
      <c r="L1572" s="68">
        <f t="shared" si="497"/>
        <v>0</v>
      </c>
      <c r="M1572" s="54">
        <f t="shared" si="511"/>
        <v>0</v>
      </c>
    </row>
    <row r="1573" spans="1:13" s="2" customFormat="1" ht="54" x14ac:dyDescent="0.25">
      <c r="A1573" s="27" t="s">
        <v>3562</v>
      </c>
      <c r="B1573" s="27" t="s">
        <v>3626</v>
      </c>
      <c r="C1573" s="28" t="s">
        <v>674</v>
      </c>
      <c r="D1573" s="11"/>
      <c r="E1573" s="11"/>
      <c r="F1573" s="52">
        <f t="shared" si="512"/>
        <v>0</v>
      </c>
      <c r="G1573" s="53"/>
      <c r="H1573" s="11"/>
      <c r="I1573" s="68">
        <f t="shared" si="513"/>
        <v>0</v>
      </c>
      <c r="J1573" s="54"/>
      <c r="K1573" s="53"/>
      <c r="L1573" s="68">
        <f t="shared" si="497"/>
        <v>0</v>
      </c>
      <c r="M1573" s="54">
        <f t="shared" si="511"/>
        <v>0</v>
      </c>
    </row>
    <row r="1574" spans="1:13" s="2" customFormat="1" ht="27" x14ac:dyDescent="0.25">
      <c r="A1574" s="27" t="s">
        <v>3562</v>
      </c>
      <c r="B1574" s="27" t="s">
        <v>3627</v>
      </c>
      <c r="C1574" s="28" t="s">
        <v>722</v>
      </c>
      <c r="D1574" s="11"/>
      <c r="E1574" s="11"/>
      <c r="F1574" s="52">
        <f t="shared" si="512"/>
        <v>0</v>
      </c>
      <c r="G1574" s="53"/>
      <c r="H1574" s="11"/>
      <c r="I1574" s="68">
        <f t="shared" si="513"/>
        <v>0</v>
      </c>
      <c r="J1574" s="54"/>
      <c r="K1574" s="53"/>
      <c r="L1574" s="68">
        <f t="shared" si="497"/>
        <v>0</v>
      </c>
      <c r="M1574" s="54">
        <f t="shared" si="511"/>
        <v>0</v>
      </c>
    </row>
    <row r="1575" spans="1:13" s="2" customFormat="1" ht="27" x14ac:dyDescent="0.25">
      <c r="A1575" s="27" t="s">
        <v>3562</v>
      </c>
      <c r="B1575" s="27" t="s">
        <v>3628</v>
      </c>
      <c r="C1575" s="28" t="s">
        <v>755</v>
      </c>
      <c r="D1575" s="11"/>
      <c r="E1575" s="11"/>
      <c r="F1575" s="52">
        <f t="shared" si="512"/>
        <v>0</v>
      </c>
      <c r="G1575" s="53"/>
      <c r="H1575" s="11">
        <v>5220000</v>
      </c>
      <c r="I1575" s="68">
        <f t="shared" si="513"/>
        <v>5220000</v>
      </c>
      <c r="J1575" s="54"/>
      <c r="K1575" s="53"/>
      <c r="L1575" s="68">
        <f t="shared" si="497"/>
        <v>0</v>
      </c>
      <c r="M1575" s="54">
        <f t="shared" si="511"/>
        <v>5220000</v>
      </c>
    </row>
    <row r="1576" spans="1:13" s="2" customFormat="1" ht="27" x14ac:dyDescent="0.25">
      <c r="A1576" s="27" t="s">
        <v>3562</v>
      </c>
      <c r="B1576" s="27" t="s">
        <v>3629</v>
      </c>
      <c r="C1576" s="28" t="s">
        <v>863</v>
      </c>
      <c r="D1576" s="11"/>
      <c r="E1576" s="11"/>
      <c r="F1576" s="52">
        <f t="shared" si="512"/>
        <v>0</v>
      </c>
      <c r="G1576" s="53"/>
      <c r="H1576" s="11"/>
      <c r="I1576" s="68">
        <f t="shared" si="513"/>
        <v>0</v>
      </c>
      <c r="J1576" s="54"/>
      <c r="K1576" s="53"/>
      <c r="L1576" s="68">
        <f t="shared" si="497"/>
        <v>0</v>
      </c>
      <c r="M1576" s="54">
        <f t="shared" si="511"/>
        <v>0</v>
      </c>
    </row>
    <row r="1577" spans="1:13" s="2" customFormat="1" ht="13.5" x14ac:dyDescent="0.25">
      <c r="A1577" s="27" t="s">
        <v>3562</v>
      </c>
      <c r="B1577" s="27" t="s">
        <v>3630</v>
      </c>
      <c r="C1577" s="28" t="s">
        <v>914</v>
      </c>
      <c r="D1577" s="11"/>
      <c r="E1577" s="11"/>
      <c r="F1577" s="52">
        <f t="shared" si="512"/>
        <v>0</v>
      </c>
      <c r="G1577" s="53"/>
      <c r="H1577" s="11"/>
      <c r="I1577" s="68">
        <f t="shared" si="513"/>
        <v>0</v>
      </c>
      <c r="J1577" s="54"/>
      <c r="K1577" s="53"/>
      <c r="L1577" s="68">
        <f t="shared" si="497"/>
        <v>0</v>
      </c>
      <c r="M1577" s="54">
        <f t="shared" si="511"/>
        <v>0</v>
      </c>
    </row>
    <row r="1578" spans="1:13" ht="54" x14ac:dyDescent="0.25">
      <c r="A1578" s="16" t="s">
        <v>3562</v>
      </c>
      <c r="B1578" s="16" t="s">
        <v>3617</v>
      </c>
      <c r="C1578" s="26" t="s">
        <v>1617</v>
      </c>
      <c r="D1578" s="7">
        <f>D1579</f>
        <v>0</v>
      </c>
      <c r="E1578" s="7">
        <f>E1579</f>
        <v>0</v>
      </c>
      <c r="F1578" s="8">
        <f t="shared" ref="F1578:I1579" si="514">F1579</f>
        <v>0</v>
      </c>
      <c r="G1578" s="10">
        <f>G1579</f>
        <v>0</v>
      </c>
      <c r="H1578" s="7">
        <f>H1579</f>
        <v>115824000</v>
      </c>
      <c r="I1578" s="65">
        <f t="shared" si="514"/>
        <v>115824000</v>
      </c>
      <c r="J1578" s="43">
        <f>J1579</f>
        <v>0</v>
      </c>
      <c r="K1578" s="10">
        <f>K1579</f>
        <v>0</v>
      </c>
      <c r="L1578" s="65">
        <f t="shared" si="497"/>
        <v>0</v>
      </c>
      <c r="M1578" s="43">
        <f>+I1578+L1578</f>
        <v>115824000</v>
      </c>
    </row>
    <row r="1579" spans="1:13" s="2" customFormat="1" ht="13.5" x14ac:dyDescent="0.25">
      <c r="A1579" s="16" t="s">
        <v>3562</v>
      </c>
      <c r="B1579" s="16" t="s">
        <v>3604</v>
      </c>
      <c r="C1579" s="17" t="s">
        <v>170</v>
      </c>
      <c r="D1579" s="7">
        <f>D1580</f>
        <v>0</v>
      </c>
      <c r="E1579" s="7">
        <f>E1580</f>
        <v>0</v>
      </c>
      <c r="F1579" s="8">
        <f t="shared" si="514"/>
        <v>0</v>
      </c>
      <c r="G1579" s="10">
        <f>G1580</f>
        <v>0</v>
      </c>
      <c r="H1579" s="7">
        <f>H1580</f>
        <v>115824000</v>
      </c>
      <c r="I1579" s="65">
        <f t="shared" si="514"/>
        <v>115824000</v>
      </c>
      <c r="J1579" s="43">
        <f>J1580</f>
        <v>0</v>
      </c>
      <c r="K1579" s="10">
        <f>K1580</f>
        <v>0</v>
      </c>
      <c r="L1579" s="65">
        <f t="shared" si="497"/>
        <v>0</v>
      </c>
      <c r="M1579" s="43">
        <f>+I1579+L1579</f>
        <v>115824000</v>
      </c>
    </row>
    <row r="1580" spans="1:13" s="2" customFormat="1" ht="13.5" x14ac:dyDescent="0.25">
      <c r="A1580" s="16" t="s">
        <v>3562</v>
      </c>
      <c r="B1580" s="16" t="s">
        <v>3605</v>
      </c>
      <c r="C1580" s="17" t="s">
        <v>330</v>
      </c>
      <c r="D1580" s="7">
        <f>SUM(D1581:D1591)</f>
        <v>0</v>
      </c>
      <c r="E1580" s="7">
        <f>SUM(E1581:E1591)</f>
        <v>0</v>
      </c>
      <c r="F1580" s="8">
        <f>+D1580+E1580</f>
        <v>0</v>
      </c>
      <c r="G1580" s="10">
        <f>SUM(G1581:G1591)</f>
        <v>0</v>
      </c>
      <c r="H1580" s="7">
        <f>SUM(H1581:H1591)</f>
        <v>115824000</v>
      </c>
      <c r="I1580" s="65">
        <f>+SUM(F1580:H1580)</f>
        <v>115824000</v>
      </c>
      <c r="J1580" s="43">
        <f>SUM(J1581:J1591)</f>
        <v>0</v>
      </c>
      <c r="K1580" s="10">
        <f>SUM(K1581:K1591)</f>
        <v>0</v>
      </c>
      <c r="L1580" s="65">
        <f t="shared" si="497"/>
        <v>0</v>
      </c>
      <c r="M1580" s="42">
        <f>SUM(M1581:M1591)</f>
        <v>115824000</v>
      </c>
    </row>
    <row r="1581" spans="1:13" s="2" customFormat="1" ht="27" x14ac:dyDescent="0.25">
      <c r="A1581" s="27" t="s">
        <v>3562</v>
      </c>
      <c r="B1581" s="27" t="s">
        <v>3606</v>
      </c>
      <c r="C1581" s="28" t="s">
        <v>333</v>
      </c>
      <c r="D1581" s="11"/>
      <c r="E1581" s="11"/>
      <c r="F1581" s="52">
        <f>SUM(D1581:E1581)</f>
        <v>0</v>
      </c>
      <c r="G1581" s="53"/>
      <c r="H1581" s="11"/>
      <c r="I1581" s="68">
        <f>SUM(F1581:H1581)</f>
        <v>0</v>
      </c>
      <c r="J1581" s="54"/>
      <c r="K1581" s="53"/>
      <c r="L1581" s="68">
        <f t="shared" si="497"/>
        <v>0</v>
      </c>
      <c r="M1581" s="54">
        <f t="shared" ref="M1581:M1591" si="515">+L1581+I1581</f>
        <v>0</v>
      </c>
    </row>
    <row r="1582" spans="1:13" s="2" customFormat="1" ht="13.5" x14ac:dyDescent="0.25">
      <c r="A1582" s="27" t="s">
        <v>3562</v>
      </c>
      <c r="B1582" s="27" t="s">
        <v>3607</v>
      </c>
      <c r="C1582" s="28" t="s">
        <v>369</v>
      </c>
      <c r="D1582" s="11"/>
      <c r="E1582" s="11"/>
      <c r="F1582" s="52">
        <f t="shared" ref="F1582:F1591" si="516">SUM(D1582:E1582)</f>
        <v>0</v>
      </c>
      <c r="G1582" s="53"/>
      <c r="H1582" s="11"/>
      <c r="I1582" s="68">
        <f t="shared" ref="I1582:I1591" si="517">SUM(F1582:H1582)</f>
        <v>0</v>
      </c>
      <c r="J1582" s="54"/>
      <c r="K1582" s="53"/>
      <c r="L1582" s="68">
        <f t="shared" si="497"/>
        <v>0</v>
      </c>
      <c r="M1582" s="54">
        <f t="shared" si="515"/>
        <v>0</v>
      </c>
    </row>
    <row r="1583" spans="1:13" s="2" customFormat="1" ht="40.5" x14ac:dyDescent="0.25">
      <c r="A1583" s="27" t="s">
        <v>3562</v>
      </c>
      <c r="B1583" s="27" t="s">
        <v>3608</v>
      </c>
      <c r="C1583" s="28" t="s">
        <v>384</v>
      </c>
      <c r="D1583" s="11"/>
      <c r="E1583" s="11"/>
      <c r="F1583" s="52">
        <f t="shared" si="516"/>
        <v>0</v>
      </c>
      <c r="G1583" s="53"/>
      <c r="H1583" s="11"/>
      <c r="I1583" s="68">
        <f t="shared" si="517"/>
        <v>0</v>
      </c>
      <c r="J1583" s="54"/>
      <c r="K1583" s="53"/>
      <c r="L1583" s="68">
        <f t="shared" si="497"/>
        <v>0</v>
      </c>
      <c r="M1583" s="54">
        <f t="shared" si="515"/>
        <v>0</v>
      </c>
    </row>
    <row r="1584" spans="1:13" s="2" customFormat="1" ht="27" x14ac:dyDescent="0.25">
      <c r="A1584" s="27" t="s">
        <v>3562</v>
      </c>
      <c r="B1584" s="27" t="s">
        <v>3609</v>
      </c>
      <c r="C1584" s="28" t="s">
        <v>459</v>
      </c>
      <c r="D1584" s="11"/>
      <c r="E1584" s="11"/>
      <c r="F1584" s="52">
        <f t="shared" si="516"/>
        <v>0</v>
      </c>
      <c r="G1584" s="53"/>
      <c r="H1584" s="11"/>
      <c r="I1584" s="68">
        <f t="shared" si="517"/>
        <v>0</v>
      </c>
      <c r="J1584" s="54"/>
      <c r="K1584" s="53"/>
      <c r="L1584" s="68">
        <f t="shared" si="497"/>
        <v>0</v>
      </c>
      <c r="M1584" s="54">
        <f t="shared" si="515"/>
        <v>0</v>
      </c>
    </row>
    <row r="1585" spans="1:13" s="2" customFormat="1" ht="13.5" x14ac:dyDescent="0.25">
      <c r="A1585" s="27" t="s">
        <v>3562</v>
      </c>
      <c r="B1585" s="27" t="s">
        <v>3610</v>
      </c>
      <c r="C1585" s="28" t="s">
        <v>588</v>
      </c>
      <c r="D1585" s="11"/>
      <c r="E1585" s="11"/>
      <c r="F1585" s="52">
        <f t="shared" si="516"/>
        <v>0</v>
      </c>
      <c r="G1585" s="53"/>
      <c r="H1585" s="11"/>
      <c r="I1585" s="68">
        <f t="shared" si="517"/>
        <v>0</v>
      </c>
      <c r="J1585" s="54"/>
      <c r="K1585" s="53"/>
      <c r="L1585" s="68">
        <f t="shared" si="497"/>
        <v>0</v>
      </c>
      <c r="M1585" s="54">
        <f t="shared" si="515"/>
        <v>0</v>
      </c>
    </row>
    <row r="1586" spans="1:13" s="2" customFormat="1" ht="13.5" x14ac:dyDescent="0.25">
      <c r="A1586" s="27" t="s">
        <v>3562</v>
      </c>
      <c r="B1586" s="27" t="s">
        <v>3611</v>
      </c>
      <c r="C1586" s="28" t="s">
        <v>650</v>
      </c>
      <c r="D1586" s="11"/>
      <c r="E1586" s="11"/>
      <c r="F1586" s="52">
        <f t="shared" si="516"/>
        <v>0</v>
      </c>
      <c r="G1586" s="53"/>
      <c r="H1586" s="11"/>
      <c r="I1586" s="68">
        <f t="shared" si="517"/>
        <v>0</v>
      </c>
      <c r="J1586" s="54"/>
      <c r="K1586" s="53"/>
      <c r="L1586" s="68">
        <f t="shared" si="497"/>
        <v>0</v>
      </c>
      <c r="M1586" s="54">
        <f t="shared" si="515"/>
        <v>0</v>
      </c>
    </row>
    <row r="1587" spans="1:13" s="2" customFormat="1" ht="54" x14ac:dyDescent="0.25">
      <c r="A1587" s="27" t="s">
        <v>3562</v>
      </c>
      <c r="B1587" s="27" t="s">
        <v>3612</v>
      </c>
      <c r="C1587" s="28" t="s">
        <v>674</v>
      </c>
      <c r="D1587" s="11"/>
      <c r="E1587" s="11"/>
      <c r="F1587" s="52">
        <f t="shared" si="516"/>
        <v>0</v>
      </c>
      <c r="G1587" s="53"/>
      <c r="H1587" s="11"/>
      <c r="I1587" s="68">
        <f t="shared" si="517"/>
        <v>0</v>
      </c>
      <c r="J1587" s="54"/>
      <c r="K1587" s="53"/>
      <c r="L1587" s="68">
        <f t="shared" si="497"/>
        <v>0</v>
      </c>
      <c r="M1587" s="54">
        <f t="shared" si="515"/>
        <v>0</v>
      </c>
    </row>
    <row r="1588" spans="1:13" s="2" customFormat="1" ht="27" x14ac:dyDescent="0.25">
      <c r="A1588" s="27" t="s">
        <v>3562</v>
      </c>
      <c r="B1588" s="27" t="s">
        <v>3613</v>
      </c>
      <c r="C1588" s="28" t="s">
        <v>722</v>
      </c>
      <c r="D1588" s="11"/>
      <c r="E1588" s="11"/>
      <c r="F1588" s="52">
        <f t="shared" si="516"/>
        <v>0</v>
      </c>
      <c r="G1588" s="53"/>
      <c r="H1588" s="11"/>
      <c r="I1588" s="68">
        <f t="shared" si="517"/>
        <v>0</v>
      </c>
      <c r="J1588" s="54"/>
      <c r="K1588" s="53"/>
      <c r="L1588" s="68">
        <f t="shared" si="497"/>
        <v>0</v>
      </c>
      <c r="M1588" s="54">
        <f t="shared" si="515"/>
        <v>0</v>
      </c>
    </row>
    <row r="1589" spans="1:13" s="2" customFormat="1" ht="27" x14ac:dyDescent="0.25">
      <c r="A1589" s="27" t="s">
        <v>3562</v>
      </c>
      <c r="B1589" s="27" t="s">
        <v>3614</v>
      </c>
      <c r="C1589" s="28" t="s">
        <v>755</v>
      </c>
      <c r="D1589" s="11"/>
      <c r="E1589" s="11"/>
      <c r="F1589" s="52">
        <f t="shared" si="516"/>
        <v>0</v>
      </c>
      <c r="G1589" s="53"/>
      <c r="H1589" s="11">
        <v>115824000</v>
      </c>
      <c r="I1589" s="68">
        <f t="shared" si="517"/>
        <v>115824000</v>
      </c>
      <c r="J1589" s="54"/>
      <c r="K1589" s="53"/>
      <c r="L1589" s="68">
        <f t="shared" si="497"/>
        <v>0</v>
      </c>
      <c r="M1589" s="54">
        <f t="shared" si="515"/>
        <v>115824000</v>
      </c>
    </row>
    <row r="1590" spans="1:13" s="2" customFormat="1" ht="27" x14ac:dyDescent="0.25">
      <c r="A1590" s="27" t="s">
        <v>3562</v>
      </c>
      <c r="B1590" s="27" t="s">
        <v>3615</v>
      </c>
      <c r="C1590" s="28" t="s">
        <v>863</v>
      </c>
      <c r="D1590" s="11"/>
      <c r="E1590" s="11"/>
      <c r="F1590" s="52">
        <f t="shared" si="516"/>
        <v>0</v>
      </c>
      <c r="G1590" s="53"/>
      <c r="H1590" s="11"/>
      <c r="I1590" s="68">
        <f t="shared" si="517"/>
        <v>0</v>
      </c>
      <c r="J1590" s="54"/>
      <c r="K1590" s="53"/>
      <c r="L1590" s="68">
        <f t="shared" si="497"/>
        <v>0</v>
      </c>
      <c r="M1590" s="54">
        <f t="shared" si="515"/>
        <v>0</v>
      </c>
    </row>
    <row r="1591" spans="1:13" s="2" customFormat="1" ht="13.5" x14ac:dyDescent="0.25">
      <c r="A1591" s="27" t="s">
        <v>3562</v>
      </c>
      <c r="B1591" s="27" t="s">
        <v>3616</v>
      </c>
      <c r="C1591" s="28" t="s">
        <v>914</v>
      </c>
      <c r="D1591" s="11"/>
      <c r="E1591" s="11"/>
      <c r="F1591" s="52">
        <f t="shared" si="516"/>
        <v>0</v>
      </c>
      <c r="G1591" s="53"/>
      <c r="H1591" s="11"/>
      <c r="I1591" s="68">
        <f t="shared" si="517"/>
        <v>0</v>
      </c>
      <c r="J1591" s="54"/>
      <c r="K1591" s="53"/>
      <c r="L1591" s="68">
        <f t="shared" si="497"/>
        <v>0</v>
      </c>
      <c r="M1591" s="54">
        <f t="shared" si="515"/>
        <v>0</v>
      </c>
    </row>
    <row r="1592" spans="1:13" ht="54" x14ac:dyDescent="0.25">
      <c r="A1592" s="16" t="s">
        <v>3562</v>
      </c>
      <c r="B1592" s="16" t="s">
        <v>3590</v>
      </c>
      <c r="C1592" s="26" t="s">
        <v>1618</v>
      </c>
      <c r="D1592" s="7">
        <f>D1593</f>
        <v>0</v>
      </c>
      <c r="E1592" s="7">
        <f>E1593</f>
        <v>0</v>
      </c>
      <c r="F1592" s="8">
        <f>+F1593</f>
        <v>0</v>
      </c>
      <c r="G1592" s="10">
        <f>G1593</f>
        <v>0</v>
      </c>
      <c r="H1592" s="7">
        <f>H1593</f>
        <v>28956000</v>
      </c>
      <c r="I1592" s="65">
        <f>+I1593</f>
        <v>28956000</v>
      </c>
      <c r="J1592" s="43">
        <f>J1593</f>
        <v>0</v>
      </c>
      <c r="K1592" s="10">
        <f>K1593</f>
        <v>0</v>
      </c>
      <c r="L1592" s="65">
        <f t="shared" ref="L1592:L1683" si="518">SUM(J1592:K1592)</f>
        <v>0</v>
      </c>
      <c r="M1592" s="43">
        <f>+M1593</f>
        <v>28956000</v>
      </c>
    </row>
    <row r="1593" spans="1:13" s="2" customFormat="1" ht="13.5" x14ac:dyDescent="0.25">
      <c r="A1593" s="16" t="s">
        <v>3562</v>
      </c>
      <c r="B1593" s="16" t="s">
        <v>3591</v>
      </c>
      <c r="C1593" s="17" t="s">
        <v>170</v>
      </c>
      <c r="D1593" s="7">
        <f>D1594</f>
        <v>0</v>
      </c>
      <c r="E1593" s="7">
        <f>E1594</f>
        <v>0</v>
      </c>
      <c r="F1593" s="8">
        <f>F1594</f>
        <v>0</v>
      </c>
      <c r="G1593" s="10">
        <f>G1594</f>
        <v>0</v>
      </c>
      <c r="H1593" s="7">
        <f>H1594</f>
        <v>28956000</v>
      </c>
      <c r="I1593" s="65">
        <f t="shared" ref="I1593" si="519">I1594</f>
        <v>28956000</v>
      </c>
      <c r="J1593" s="43">
        <f>J1594</f>
        <v>0</v>
      </c>
      <c r="K1593" s="10">
        <f>K1594</f>
        <v>0</v>
      </c>
      <c r="L1593" s="65">
        <f t="shared" si="518"/>
        <v>0</v>
      </c>
      <c r="M1593" s="43">
        <f>+I1593+L1593</f>
        <v>28956000</v>
      </c>
    </row>
    <row r="1594" spans="1:13" s="2" customFormat="1" ht="13.5" x14ac:dyDescent="0.25">
      <c r="A1594" s="16" t="s">
        <v>3562</v>
      </c>
      <c r="B1594" s="16" t="s">
        <v>3592</v>
      </c>
      <c r="C1594" s="17" t="s">
        <v>330</v>
      </c>
      <c r="D1594" s="7">
        <f>SUM(D1595:D1605)</f>
        <v>0</v>
      </c>
      <c r="E1594" s="7">
        <f>SUM(E1595:E1605)</f>
        <v>0</v>
      </c>
      <c r="F1594" s="8">
        <f>+D1594+E1594</f>
        <v>0</v>
      </c>
      <c r="G1594" s="10">
        <f>SUM(G1595:G1605)</f>
        <v>0</v>
      </c>
      <c r="H1594" s="7">
        <f>SUM(H1595:H1605)</f>
        <v>28956000</v>
      </c>
      <c r="I1594" s="65">
        <f>+SUM(F1594:H1594)</f>
        <v>28956000</v>
      </c>
      <c r="J1594" s="43">
        <f>SUM(J1595:J1605)</f>
        <v>0</v>
      </c>
      <c r="K1594" s="10">
        <f>SUM(K1595:K1605)</f>
        <v>0</v>
      </c>
      <c r="L1594" s="65">
        <f t="shared" si="518"/>
        <v>0</v>
      </c>
      <c r="M1594" s="42">
        <f>SUM(M1595:M1605)</f>
        <v>28956000</v>
      </c>
    </row>
    <row r="1595" spans="1:13" s="2" customFormat="1" ht="27" x14ac:dyDescent="0.25">
      <c r="A1595" s="27" t="s">
        <v>3562</v>
      </c>
      <c r="B1595" s="27" t="s">
        <v>3593</v>
      </c>
      <c r="C1595" s="28" t="s">
        <v>333</v>
      </c>
      <c r="D1595" s="11"/>
      <c r="E1595" s="11"/>
      <c r="F1595" s="52">
        <f>SUM(D1595:E1595)</f>
        <v>0</v>
      </c>
      <c r="G1595" s="53"/>
      <c r="H1595" s="11"/>
      <c r="I1595" s="68">
        <f>SUM(F1595:H1595)</f>
        <v>0</v>
      </c>
      <c r="J1595" s="54"/>
      <c r="K1595" s="53"/>
      <c r="L1595" s="68">
        <f t="shared" si="518"/>
        <v>0</v>
      </c>
      <c r="M1595" s="54">
        <f t="shared" ref="M1595:M1605" si="520">+L1595+I1595</f>
        <v>0</v>
      </c>
    </row>
    <row r="1596" spans="1:13" s="2" customFormat="1" ht="13.5" x14ac:dyDescent="0.25">
      <c r="A1596" s="27" t="s">
        <v>3562</v>
      </c>
      <c r="B1596" s="27" t="s">
        <v>3594</v>
      </c>
      <c r="C1596" s="28" t="s">
        <v>369</v>
      </c>
      <c r="D1596" s="11"/>
      <c r="E1596" s="11"/>
      <c r="F1596" s="52">
        <f t="shared" ref="F1596:F1605" si="521">SUM(D1596:E1596)</f>
        <v>0</v>
      </c>
      <c r="G1596" s="53"/>
      <c r="H1596" s="11"/>
      <c r="I1596" s="68">
        <f t="shared" ref="I1596:I1605" si="522">SUM(F1596:H1596)</f>
        <v>0</v>
      </c>
      <c r="J1596" s="54"/>
      <c r="K1596" s="53"/>
      <c r="L1596" s="68">
        <f t="shared" si="518"/>
        <v>0</v>
      </c>
      <c r="M1596" s="54">
        <f t="shared" si="520"/>
        <v>0</v>
      </c>
    </row>
    <row r="1597" spans="1:13" s="2" customFormat="1" ht="40.5" x14ac:dyDescent="0.25">
      <c r="A1597" s="27" t="s">
        <v>3562</v>
      </c>
      <c r="B1597" s="27" t="s">
        <v>3595</v>
      </c>
      <c r="C1597" s="28" t="s">
        <v>384</v>
      </c>
      <c r="D1597" s="11"/>
      <c r="E1597" s="11"/>
      <c r="F1597" s="52">
        <f t="shared" si="521"/>
        <v>0</v>
      </c>
      <c r="G1597" s="53"/>
      <c r="H1597" s="11"/>
      <c r="I1597" s="68">
        <f t="shared" si="522"/>
        <v>0</v>
      </c>
      <c r="J1597" s="54"/>
      <c r="K1597" s="53"/>
      <c r="L1597" s="68">
        <f t="shared" si="518"/>
        <v>0</v>
      </c>
      <c r="M1597" s="54">
        <f t="shared" si="520"/>
        <v>0</v>
      </c>
    </row>
    <row r="1598" spans="1:13" s="2" customFormat="1" ht="27" x14ac:dyDescent="0.25">
      <c r="A1598" s="27" t="s">
        <v>3562</v>
      </c>
      <c r="B1598" s="27" t="s">
        <v>3596</v>
      </c>
      <c r="C1598" s="28" t="s">
        <v>459</v>
      </c>
      <c r="D1598" s="11"/>
      <c r="E1598" s="11"/>
      <c r="F1598" s="52">
        <f t="shared" si="521"/>
        <v>0</v>
      </c>
      <c r="G1598" s="53"/>
      <c r="H1598" s="11"/>
      <c r="I1598" s="68">
        <f t="shared" si="522"/>
        <v>0</v>
      </c>
      <c r="J1598" s="54"/>
      <c r="K1598" s="53"/>
      <c r="L1598" s="68">
        <f t="shared" si="518"/>
        <v>0</v>
      </c>
      <c r="M1598" s="54">
        <f t="shared" si="520"/>
        <v>0</v>
      </c>
    </row>
    <row r="1599" spans="1:13" s="2" customFormat="1" ht="13.5" x14ac:dyDescent="0.25">
      <c r="A1599" s="27" t="s">
        <v>3562</v>
      </c>
      <c r="B1599" s="27" t="s">
        <v>3597</v>
      </c>
      <c r="C1599" s="28" t="s">
        <v>588</v>
      </c>
      <c r="D1599" s="11"/>
      <c r="E1599" s="11"/>
      <c r="F1599" s="52">
        <f t="shared" si="521"/>
        <v>0</v>
      </c>
      <c r="G1599" s="53"/>
      <c r="H1599" s="11"/>
      <c r="I1599" s="68">
        <f t="shared" si="522"/>
        <v>0</v>
      </c>
      <c r="J1599" s="54"/>
      <c r="K1599" s="53"/>
      <c r="L1599" s="68">
        <f t="shared" si="518"/>
        <v>0</v>
      </c>
      <c r="M1599" s="54">
        <f t="shared" si="520"/>
        <v>0</v>
      </c>
    </row>
    <row r="1600" spans="1:13" s="2" customFormat="1" ht="13.5" x14ac:dyDescent="0.25">
      <c r="A1600" s="27" t="s">
        <v>3562</v>
      </c>
      <c r="B1600" s="27" t="s">
        <v>3598</v>
      </c>
      <c r="C1600" s="28" t="s">
        <v>650</v>
      </c>
      <c r="D1600" s="11"/>
      <c r="E1600" s="11"/>
      <c r="F1600" s="52">
        <f t="shared" si="521"/>
        <v>0</v>
      </c>
      <c r="G1600" s="53"/>
      <c r="H1600" s="11"/>
      <c r="I1600" s="68">
        <f t="shared" si="522"/>
        <v>0</v>
      </c>
      <c r="J1600" s="54"/>
      <c r="K1600" s="53"/>
      <c r="L1600" s="68">
        <f t="shared" si="518"/>
        <v>0</v>
      </c>
      <c r="M1600" s="54">
        <f t="shared" si="520"/>
        <v>0</v>
      </c>
    </row>
    <row r="1601" spans="1:13" s="2" customFormat="1" ht="54" x14ac:dyDescent="0.25">
      <c r="A1601" s="27" t="s">
        <v>3562</v>
      </c>
      <c r="B1601" s="27" t="s">
        <v>3599</v>
      </c>
      <c r="C1601" s="28" t="s">
        <v>674</v>
      </c>
      <c r="D1601" s="11"/>
      <c r="E1601" s="11"/>
      <c r="F1601" s="52">
        <f t="shared" si="521"/>
        <v>0</v>
      </c>
      <c r="G1601" s="53"/>
      <c r="H1601" s="11"/>
      <c r="I1601" s="68">
        <f t="shared" si="522"/>
        <v>0</v>
      </c>
      <c r="J1601" s="54"/>
      <c r="K1601" s="53"/>
      <c r="L1601" s="68">
        <f t="shared" si="518"/>
        <v>0</v>
      </c>
      <c r="M1601" s="54">
        <f t="shared" si="520"/>
        <v>0</v>
      </c>
    </row>
    <row r="1602" spans="1:13" s="2" customFormat="1" ht="27" x14ac:dyDescent="0.25">
      <c r="A1602" s="27" t="s">
        <v>3562</v>
      </c>
      <c r="B1602" s="27" t="s">
        <v>3600</v>
      </c>
      <c r="C1602" s="28" t="s">
        <v>722</v>
      </c>
      <c r="D1602" s="11"/>
      <c r="E1602" s="11"/>
      <c r="F1602" s="52">
        <f t="shared" si="521"/>
        <v>0</v>
      </c>
      <c r="G1602" s="53"/>
      <c r="H1602" s="11"/>
      <c r="I1602" s="68">
        <f t="shared" si="522"/>
        <v>0</v>
      </c>
      <c r="J1602" s="54"/>
      <c r="K1602" s="53"/>
      <c r="L1602" s="68">
        <f t="shared" si="518"/>
        <v>0</v>
      </c>
      <c r="M1602" s="54">
        <f t="shared" si="520"/>
        <v>0</v>
      </c>
    </row>
    <row r="1603" spans="1:13" s="2" customFormat="1" ht="27" x14ac:dyDescent="0.25">
      <c r="A1603" s="27" t="s">
        <v>3562</v>
      </c>
      <c r="B1603" s="27" t="s">
        <v>3601</v>
      </c>
      <c r="C1603" s="28" t="s">
        <v>755</v>
      </c>
      <c r="D1603" s="11"/>
      <c r="E1603" s="11"/>
      <c r="F1603" s="52">
        <f t="shared" si="521"/>
        <v>0</v>
      </c>
      <c r="G1603" s="53"/>
      <c r="H1603" s="11">
        <v>28956000</v>
      </c>
      <c r="I1603" s="68">
        <f t="shared" si="522"/>
        <v>28956000</v>
      </c>
      <c r="J1603" s="54"/>
      <c r="K1603" s="53"/>
      <c r="L1603" s="68">
        <f t="shared" si="518"/>
        <v>0</v>
      </c>
      <c r="M1603" s="54">
        <f t="shared" si="520"/>
        <v>28956000</v>
      </c>
    </row>
    <row r="1604" spans="1:13" s="2" customFormat="1" ht="27" x14ac:dyDescent="0.25">
      <c r="A1604" s="27" t="s">
        <v>3562</v>
      </c>
      <c r="B1604" s="27" t="s">
        <v>3602</v>
      </c>
      <c r="C1604" s="28" t="s">
        <v>863</v>
      </c>
      <c r="D1604" s="11"/>
      <c r="E1604" s="11"/>
      <c r="F1604" s="52">
        <f t="shared" si="521"/>
        <v>0</v>
      </c>
      <c r="G1604" s="53"/>
      <c r="H1604" s="11"/>
      <c r="I1604" s="68">
        <f t="shared" si="522"/>
        <v>0</v>
      </c>
      <c r="J1604" s="54"/>
      <c r="K1604" s="53"/>
      <c r="L1604" s="68">
        <f t="shared" si="518"/>
        <v>0</v>
      </c>
      <c r="M1604" s="54">
        <f t="shared" si="520"/>
        <v>0</v>
      </c>
    </row>
    <row r="1605" spans="1:13" s="2" customFormat="1" ht="13.5" x14ac:dyDescent="0.25">
      <c r="A1605" s="27" t="s">
        <v>3562</v>
      </c>
      <c r="B1605" s="27" t="s">
        <v>3603</v>
      </c>
      <c r="C1605" s="28" t="s">
        <v>914</v>
      </c>
      <c r="D1605" s="11"/>
      <c r="E1605" s="11"/>
      <c r="F1605" s="52">
        <f t="shared" si="521"/>
        <v>0</v>
      </c>
      <c r="G1605" s="53"/>
      <c r="H1605" s="11"/>
      <c r="I1605" s="68">
        <f t="shared" si="522"/>
        <v>0</v>
      </c>
      <c r="J1605" s="54"/>
      <c r="K1605" s="53"/>
      <c r="L1605" s="68">
        <f t="shared" si="518"/>
        <v>0</v>
      </c>
      <c r="M1605" s="54">
        <f t="shared" si="520"/>
        <v>0</v>
      </c>
    </row>
    <row r="1606" spans="1:13" s="2" customFormat="1" ht="13.5" x14ac:dyDescent="0.25">
      <c r="A1606" s="16" t="s">
        <v>1529</v>
      </c>
      <c r="B1606" s="16" t="s">
        <v>1530</v>
      </c>
      <c r="C1606" s="17" t="s">
        <v>3639</v>
      </c>
      <c r="D1606" s="10">
        <f t="shared" ref="D1606:K1606" si="523">+D1607+D1635+D1649+D1677+D1691+D1705+D1719+D1733+D1747+D1761+D1775+D1789+D1817+D1621+D1663+D1803</f>
        <v>0</v>
      </c>
      <c r="E1606" s="10">
        <f t="shared" si="523"/>
        <v>0</v>
      </c>
      <c r="F1606" s="10">
        <f t="shared" si="523"/>
        <v>0</v>
      </c>
      <c r="G1606" s="10">
        <f t="shared" si="523"/>
        <v>0</v>
      </c>
      <c r="H1606" s="10">
        <f t="shared" si="523"/>
        <v>0</v>
      </c>
      <c r="I1606" s="10">
        <f t="shared" si="523"/>
        <v>0</v>
      </c>
      <c r="J1606" s="10">
        <f t="shared" si="523"/>
        <v>853870546</v>
      </c>
      <c r="K1606" s="10">
        <f t="shared" si="523"/>
        <v>4411915609.3199997</v>
      </c>
      <c r="L1606" s="65">
        <f>SUM(J1606:K1606)</f>
        <v>5265786155.3199997</v>
      </c>
      <c r="M1606" s="43">
        <f>+I1606+L1606</f>
        <v>5265786155.3199997</v>
      </c>
    </row>
    <row r="1607" spans="1:13" s="2" customFormat="1" ht="13.5" x14ac:dyDescent="0.25">
      <c r="A1607" s="16" t="s">
        <v>7081</v>
      </c>
      <c r="B1607" s="16" t="s">
        <v>7095</v>
      </c>
      <c r="C1607" s="17" t="s">
        <v>7109</v>
      </c>
      <c r="D1607" s="7">
        <f>D1608</f>
        <v>0</v>
      </c>
      <c r="E1607" s="7">
        <f t="shared" ref="E1607:K1607" si="524">E1608</f>
        <v>0</v>
      </c>
      <c r="F1607" s="8">
        <f t="shared" si="524"/>
        <v>0</v>
      </c>
      <c r="G1607" s="10">
        <f t="shared" si="524"/>
        <v>0</v>
      </c>
      <c r="H1607" s="7">
        <f t="shared" si="524"/>
        <v>0</v>
      </c>
      <c r="I1607" s="65">
        <f t="shared" si="524"/>
        <v>0</v>
      </c>
      <c r="J1607" s="43">
        <f t="shared" si="524"/>
        <v>0</v>
      </c>
      <c r="K1607" s="10">
        <f t="shared" si="524"/>
        <v>4187274174.3199997</v>
      </c>
      <c r="L1607" s="65">
        <f>SUM(J1607:K1607)</f>
        <v>4187274174.3199997</v>
      </c>
      <c r="M1607" s="43">
        <f>+I1607+L1607</f>
        <v>4187274174.3199997</v>
      </c>
    </row>
    <row r="1608" spans="1:13" s="2" customFormat="1" ht="13.5" x14ac:dyDescent="0.25">
      <c r="A1608" s="16" t="s">
        <v>7082</v>
      </c>
      <c r="B1608" s="16" t="s">
        <v>7096</v>
      </c>
      <c r="C1608" s="17" t="s">
        <v>170</v>
      </c>
      <c r="D1608" s="7">
        <f>+D1609</f>
        <v>0</v>
      </c>
      <c r="E1608" s="7">
        <f t="shared" ref="E1608:K1608" si="525">+E1609</f>
        <v>0</v>
      </c>
      <c r="F1608" s="8">
        <f t="shared" si="525"/>
        <v>0</v>
      </c>
      <c r="G1608" s="10">
        <f t="shared" si="525"/>
        <v>0</v>
      </c>
      <c r="H1608" s="7">
        <f t="shared" si="525"/>
        <v>0</v>
      </c>
      <c r="I1608" s="65">
        <f t="shared" si="525"/>
        <v>0</v>
      </c>
      <c r="J1608" s="43">
        <f t="shared" si="525"/>
        <v>0</v>
      </c>
      <c r="K1608" s="10">
        <f t="shared" si="525"/>
        <v>4187274174.3199997</v>
      </c>
      <c r="L1608" s="65">
        <f>SUM(J1608:K1608)</f>
        <v>4187274174.3199997</v>
      </c>
      <c r="M1608" s="43">
        <f>+M1609</f>
        <v>4187274174.3199997</v>
      </c>
    </row>
    <row r="1609" spans="1:13" s="2" customFormat="1" ht="13.5" x14ac:dyDescent="0.25">
      <c r="A1609" s="16" t="s">
        <v>7083</v>
      </c>
      <c r="B1609" s="16" t="s">
        <v>7097</v>
      </c>
      <c r="C1609" s="17" t="s">
        <v>330</v>
      </c>
      <c r="D1609" s="7">
        <f>SUM(D1610:D1620)</f>
        <v>0</v>
      </c>
      <c r="E1609" s="7">
        <f>SUM(E1610:E1620)</f>
        <v>0</v>
      </c>
      <c r="F1609" s="8">
        <f>+D1609+E1609</f>
        <v>0</v>
      </c>
      <c r="G1609" s="10">
        <f>SUM(G1610:G1620)</f>
        <v>0</v>
      </c>
      <c r="H1609" s="7">
        <f>SUM(H1610:H1620)</f>
        <v>0</v>
      </c>
      <c r="I1609" s="65">
        <f>+SUM(F1609:H1609)</f>
        <v>0</v>
      </c>
      <c r="J1609" s="43">
        <f>SUM(J1610:J1620)</f>
        <v>0</v>
      </c>
      <c r="K1609" s="10">
        <f>SUM(K1610:K1620)</f>
        <v>4187274174.3199997</v>
      </c>
      <c r="L1609" s="65">
        <f>SUM(J1609:K1609)</f>
        <v>4187274174.3199997</v>
      </c>
      <c r="M1609" s="42">
        <f>SUM(M1610:M1620)</f>
        <v>4187274174.3199997</v>
      </c>
    </row>
    <row r="1610" spans="1:13" s="2" customFormat="1" ht="27" x14ac:dyDescent="0.25">
      <c r="A1610" s="27" t="s">
        <v>7084</v>
      </c>
      <c r="B1610" s="27" t="s">
        <v>7098</v>
      </c>
      <c r="C1610" s="28" t="s">
        <v>333</v>
      </c>
      <c r="D1610" s="11"/>
      <c r="E1610" s="11"/>
      <c r="F1610" s="52">
        <f>SUM(D1610:E1610)</f>
        <v>0</v>
      </c>
      <c r="G1610" s="53"/>
      <c r="H1610" s="11"/>
      <c r="I1610" s="68">
        <f>SUM(F1610:H1610)</f>
        <v>0</v>
      </c>
      <c r="J1610" s="54"/>
      <c r="K1610" s="53"/>
      <c r="L1610" s="68">
        <f t="shared" si="518"/>
        <v>0</v>
      </c>
      <c r="M1610" s="54">
        <f t="shared" ref="M1610:M1620" si="526">+L1610+I1610</f>
        <v>0</v>
      </c>
    </row>
    <row r="1611" spans="1:13" s="2" customFormat="1" ht="13.5" x14ac:dyDescent="0.25">
      <c r="A1611" s="27" t="s">
        <v>7085</v>
      </c>
      <c r="B1611" s="27" t="s">
        <v>7099</v>
      </c>
      <c r="C1611" s="28" t="s">
        <v>369</v>
      </c>
      <c r="D1611" s="11"/>
      <c r="E1611" s="11"/>
      <c r="F1611" s="52">
        <f t="shared" ref="F1611:F1620" si="527">SUM(D1611:E1611)</f>
        <v>0</v>
      </c>
      <c r="G1611" s="53"/>
      <c r="H1611" s="11"/>
      <c r="I1611" s="68">
        <f t="shared" ref="I1611:I1620" si="528">SUM(F1611:H1611)</f>
        <v>0</v>
      </c>
      <c r="J1611" s="54"/>
      <c r="K1611" s="53"/>
      <c r="L1611" s="68">
        <f t="shared" si="518"/>
        <v>0</v>
      </c>
      <c r="M1611" s="54">
        <f t="shared" si="526"/>
        <v>0</v>
      </c>
    </row>
    <row r="1612" spans="1:13" s="2" customFormat="1" ht="40.5" x14ac:dyDescent="0.25">
      <c r="A1612" s="27" t="s">
        <v>7086</v>
      </c>
      <c r="B1612" s="27" t="s">
        <v>7100</v>
      </c>
      <c r="C1612" s="28" t="s">
        <v>384</v>
      </c>
      <c r="D1612" s="11"/>
      <c r="E1612" s="11"/>
      <c r="F1612" s="52">
        <f t="shared" si="527"/>
        <v>0</v>
      </c>
      <c r="G1612" s="53"/>
      <c r="H1612" s="11"/>
      <c r="I1612" s="68">
        <f t="shared" si="528"/>
        <v>0</v>
      </c>
      <c r="J1612" s="54"/>
      <c r="K1612" s="53"/>
      <c r="L1612" s="68">
        <f t="shared" si="518"/>
        <v>0</v>
      </c>
      <c r="M1612" s="54">
        <f t="shared" si="526"/>
        <v>0</v>
      </c>
    </row>
    <row r="1613" spans="1:13" s="2" customFormat="1" ht="27" x14ac:dyDescent="0.25">
      <c r="A1613" s="27" t="s">
        <v>7087</v>
      </c>
      <c r="B1613" s="27" t="s">
        <v>7101</v>
      </c>
      <c r="C1613" s="28" t="s">
        <v>459</v>
      </c>
      <c r="D1613" s="11"/>
      <c r="E1613" s="11"/>
      <c r="F1613" s="52">
        <f t="shared" si="527"/>
        <v>0</v>
      </c>
      <c r="G1613" s="53"/>
      <c r="H1613" s="11"/>
      <c r="I1613" s="68">
        <f t="shared" si="528"/>
        <v>0</v>
      </c>
      <c r="J1613" s="54"/>
      <c r="K1613" s="53"/>
      <c r="L1613" s="68">
        <f t="shared" si="518"/>
        <v>0</v>
      </c>
      <c r="M1613" s="54">
        <f t="shared" si="526"/>
        <v>0</v>
      </c>
    </row>
    <row r="1614" spans="1:13" s="2" customFormat="1" ht="13.5" x14ac:dyDescent="0.25">
      <c r="A1614" s="27" t="s">
        <v>7088</v>
      </c>
      <c r="B1614" s="27" t="s">
        <v>7102</v>
      </c>
      <c r="C1614" s="28" t="s">
        <v>588</v>
      </c>
      <c r="D1614" s="11"/>
      <c r="E1614" s="11"/>
      <c r="F1614" s="52">
        <f t="shared" si="527"/>
        <v>0</v>
      </c>
      <c r="G1614" s="53"/>
      <c r="H1614" s="11"/>
      <c r="I1614" s="68">
        <f t="shared" si="528"/>
        <v>0</v>
      </c>
      <c r="J1614" s="54"/>
      <c r="K1614" s="53"/>
      <c r="L1614" s="68">
        <f t="shared" si="518"/>
        <v>0</v>
      </c>
      <c r="M1614" s="54">
        <f t="shared" si="526"/>
        <v>0</v>
      </c>
    </row>
    <row r="1615" spans="1:13" s="2" customFormat="1" ht="13.5" x14ac:dyDescent="0.25">
      <c r="A1615" s="27" t="s">
        <v>7089</v>
      </c>
      <c r="B1615" s="27" t="s">
        <v>7103</v>
      </c>
      <c r="C1615" s="28" t="s">
        <v>650</v>
      </c>
      <c r="D1615" s="11"/>
      <c r="E1615" s="11"/>
      <c r="F1615" s="52">
        <f t="shared" si="527"/>
        <v>0</v>
      </c>
      <c r="G1615" s="53"/>
      <c r="H1615" s="11"/>
      <c r="I1615" s="68">
        <f t="shared" si="528"/>
        <v>0</v>
      </c>
      <c r="J1615" s="54"/>
      <c r="K1615" s="53"/>
      <c r="L1615" s="68">
        <f t="shared" si="518"/>
        <v>0</v>
      </c>
      <c r="M1615" s="54">
        <f t="shared" si="526"/>
        <v>0</v>
      </c>
    </row>
    <row r="1616" spans="1:13" s="2" customFormat="1" ht="54" x14ac:dyDescent="0.25">
      <c r="A1616" s="27" t="s">
        <v>7090</v>
      </c>
      <c r="B1616" s="27" t="s">
        <v>7104</v>
      </c>
      <c r="C1616" s="28" t="s">
        <v>674</v>
      </c>
      <c r="D1616" s="11"/>
      <c r="E1616" s="11"/>
      <c r="F1616" s="52">
        <f t="shared" si="527"/>
        <v>0</v>
      </c>
      <c r="G1616" s="53"/>
      <c r="H1616" s="11"/>
      <c r="I1616" s="68">
        <f t="shared" si="528"/>
        <v>0</v>
      </c>
      <c r="J1616" s="54"/>
      <c r="K1616" s="53"/>
      <c r="L1616" s="68">
        <f t="shared" si="518"/>
        <v>0</v>
      </c>
      <c r="M1616" s="54">
        <f t="shared" si="526"/>
        <v>0</v>
      </c>
    </row>
    <row r="1617" spans="1:13" s="2" customFormat="1" ht="27" x14ac:dyDescent="0.25">
      <c r="A1617" s="27" t="s">
        <v>7091</v>
      </c>
      <c r="B1617" s="27" t="s">
        <v>7105</v>
      </c>
      <c r="C1617" s="28" t="s">
        <v>722</v>
      </c>
      <c r="D1617" s="11"/>
      <c r="E1617" s="11"/>
      <c r="F1617" s="52">
        <f t="shared" si="527"/>
        <v>0</v>
      </c>
      <c r="G1617" s="53"/>
      <c r="H1617" s="11"/>
      <c r="I1617" s="68">
        <f t="shared" si="528"/>
        <v>0</v>
      </c>
      <c r="J1617" s="54"/>
      <c r="K1617" s="53"/>
      <c r="L1617" s="68">
        <f t="shared" si="518"/>
        <v>0</v>
      </c>
      <c r="M1617" s="54">
        <f t="shared" si="526"/>
        <v>0</v>
      </c>
    </row>
    <row r="1618" spans="1:13" s="2" customFormat="1" ht="27" x14ac:dyDescent="0.25">
      <c r="A1618" s="27" t="s">
        <v>7092</v>
      </c>
      <c r="B1618" s="27" t="s">
        <v>7106</v>
      </c>
      <c r="C1618" s="28" t="s">
        <v>755</v>
      </c>
      <c r="D1618" s="11"/>
      <c r="E1618" s="11"/>
      <c r="F1618" s="52">
        <f t="shared" si="527"/>
        <v>0</v>
      </c>
      <c r="G1618" s="53"/>
      <c r="H1618" s="11"/>
      <c r="I1618" s="68">
        <f t="shared" si="528"/>
        <v>0</v>
      </c>
      <c r="J1618" s="54"/>
      <c r="K1618" s="53">
        <f>4411915609.32-209934392-14707043</f>
        <v>4187274174.3199997</v>
      </c>
      <c r="L1618" s="68">
        <f t="shared" si="518"/>
        <v>4187274174.3199997</v>
      </c>
      <c r="M1618" s="54">
        <f t="shared" si="526"/>
        <v>4187274174.3199997</v>
      </c>
    </row>
    <row r="1619" spans="1:13" s="2" customFormat="1" ht="27" x14ac:dyDescent="0.25">
      <c r="A1619" s="27" t="s">
        <v>7093</v>
      </c>
      <c r="B1619" s="27" t="s">
        <v>7107</v>
      </c>
      <c r="C1619" s="28" t="s">
        <v>863</v>
      </c>
      <c r="D1619" s="11"/>
      <c r="E1619" s="11"/>
      <c r="F1619" s="52">
        <f t="shared" si="527"/>
        <v>0</v>
      </c>
      <c r="G1619" s="53"/>
      <c r="H1619" s="11"/>
      <c r="I1619" s="68">
        <f t="shared" si="528"/>
        <v>0</v>
      </c>
      <c r="J1619" s="54"/>
      <c r="K1619" s="53"/>
      <c r="L1619" s="68">
        <f t="shared" si="518"/>
        <v>0</v>
      </c>
      <c r="M1619" s="54">
        <f t="shared" si="526"/>
        <v>0</v>
      </c>
    </row>
    <row r="1620" spans="1:13" s="2" customFormat="1" ht="13.5" x14ac:dyDescent="0.25">
      <c r="A1620" s="27" t="s">
        <v>7094</v>
      </c>
      <c r="B1620" s="27" t="s">
        <v>7108</v>
      </c>
      <c r="C1620" s="28" t="s">
        <v>914</v>
      </c>
      <c r="D1620" s="11"/>
      <c r="E1620" s="11"/>
      <c r="F1620" s="52">
        <f t="shared" si="527"/>
        <v>0</v>
      </c>
      <c r="G1620" s="53"/>
      <c r="H1620" s="11"/>
      <c r="I1620" s="68">
        <f t="shared" si="528"/>
        <v>0</v>
      </c>
      <c r="J1620" s="54"/>
      <c r="K1620" s="53"/>
      <c r="L1620" s="68">
        <f t="shared" si="518"/>
        <v>0</v>
      </c>
      <c r="M1620" s="54">
        <f t="shared" si="526"/>
        <v>0</v>
      </c>
    </row>
    <row r="1621" spans="1:13" s="2" customFormat="1" ht="27" x14ac:dyDescent="0.25">
      <c r="A1621" s="16" t="s">
        <v>3640</v>
      </c>
      <c r="B1621" s="16" t="s">
        <v>3654</v>
      </c>
      <c r="C1621" s="17" t="s">
        <v>3668</v>
      </c>
      <c r="D1621" s="7">
        <f>D1622</f>
        <v>0</v>
      </c>
      <c r="E1621" s="7">
        <f t="shared" ref="E1621:K1621" si="529">E1622</f>
        <v>0</v>
      </c>
      <c r="F1621" s="8">
        <f t="shared" si="529"/>
        <v>0</v>
      </c>
      <c r="G1621" s="10">
        <f t="shared" si="529"/>
        <v>0</v>
      </c>
      <c r="H1621" s="7">
        <f t="shared" si="529"/>
        <v>0</v>
      </c>
      <c r="I1621" s="65">
        <f t="shared" si="529"/>
        <v>0</v>
      </c>
      <c r="J1621" s="43">
        <f t="shared" si="529"/>
        <v>88666718</v>
      </c>
      <c r="K1621" s="10">
        <f t="shared" si="529"/>
        <v>0</v>
      </c>
      <c r="L1621" s="65">
        <f>SUM(J1621:K1621)</f>
        <v>88666718</v>
      </c>
      <c r="M1621" s="43">
        <f>+I1621+L1621</f>
        <v>88666718</v>
      </c>
    </row>
    <row r="1622" spans="1:13" s="2" customFormat="1" ht="13.5" x14ac:dyDescent="0.25">
      <c r="A1622" s="16" t="s">
        <v>3641</v>
      </c>
      <c r="B1622" s="16" t="s">
        <v>3655</v>
      </c>
      <c r="C1622" s="17" t="s">
        <v>170</v>
      </c>
      <c r="D1622" s="7">
        <f>+D1623</f>
        <v>0</v>
      </c>
      <c r="E1622" s="7">
        <f t="shared" ref="E1622:K1622" si="530">+E1623</f>
        <v>0</v>
      </c>
      <c r="F1622" s="8">
        <f t="shared" si="530"/>
        <v>0</v>
      </c>
      <c r="G1622" s="10">
        <f t="shared" si="530"/>
        <v>0</v>
      </c>
      <c r="H1622" s="7">
        <f t="shared" si="530"/>
        <v>0</v>
      </c>
      <c r="I1622" s="65">
        <f t="shared" si="530"/>
        <v>0</v>
      </c>
      <c r="J1622" s="43">
        <f t="shared" si="530"/>
        <v>88666718</v>
      </c>
      <c r="K1622" s="10">
        <f t="shared" si="530"/>
        <v>0</v>
      </c>
      <c r="L1622" s="65">
        <f>SUM(J1622:K1622)</f>
        <v>88666718</v>
      </c>
      <c r="M1622" s="43">
        <f>+M1623</f>
        <v>88666718</v>
      </c>
    </row>
    <row r="1623" spans="1:13" s="2" customFormat="1" ht="13.5" x14ac:dyDescent="0.25">
      <c r="A1623" s="16" t="s">
        <v>3642</v>
      </c>
      <c r="B1623" s="16" t="s">
        <v>3656</v>
      </c>
      <c r="C1623" s="17" t="s">
        <v>330</v>
      </c>
      <c r="D1623" s="7">
        <f>SUM(D1624:D1634)</f>
        <v>0</v>
      </c>
      <c r="E1623" s="7">
        <f>SUM(E1624:E1634)</f>
        <v>0</v>
      </c>
      <c r="F1623" s="8">
        <f>+D1623+E1623</f>
        <v>0</v>
      </c>
      <c r="G1623" s="10">
        <f>SUM(G1624:G1634)</f>
        <v>0</v>
      </c>
      <c r="H1623" s="7">
        <f>SUM(H1624:H1634)</f>
        <v>0</v>
      </c>
      <c r="I1623" s="65">
        <f>+SUM(F1623:H1623)</f>
        <v>0</v>
      </c>
      <c r="J1623" s="43">
        <f>SUM(J1624:J1634)</f>
        <v>88666718</v>
      </c>
      <c r="K1623" s="10">
        <f>SUM(K1624:K1634)</f>
        <v>0</v>
      </c>
      <c r="L1623" s="65">
        <f>SUM(J1623:K1623)</f>
        <v>88666718</v>
      </c>
      <c r="M1623" s="42">
        <f>SUM(M1624:M1634)</f>
        <v>88666718</v>
      </c>
    </row>
    <row r="1624" spans="1:13" s="2" customFormat="1" ht="27" x14ac:dyDescent="0.25">
      <c r="A1624" s="27" t="s">
        <v>3643</v>
      </c>
      <c r="B1624" s="27" t="s">
        <v>3657</v>
      </c>
      <c r="C1624" s="28" t="s">
        <v>333</v>
      </c>
      <c r="D1624" s="11"/>
      <c r="E1624" s="11"/>
      <c r="F1624" s="52">
        <f>SUM(D1624:E1624)</f>
        <v>0</v>
      </c>
      <c r="G1624" s="53"/>
      <c r="H1624" s="11"/>
      <c r="I1624" s="68">
        <f>SUM(F1624:H1624)</f>
        <v>0</v>
      </c>
      <c r="J1624" s="54"/>
      <c r="K1624" s="53"/>
      <c r="L1624" s="68">
        <f t="shared" ref="L1624:L1634" si="531">SUM(J1624:K1624)</f>
        <v>0</v>
      </c>
      <c r="M1624" s="54">
        <f t="shared" ref="M1624:M1634" si="532">+L1624+I1624</f>
        <v>0</v>
      </c>
    </row>
    <row r="1625" spans="1:13" s="2" customFormat="1" ht="13.5" x14ac:dyDescent="0.25">
      <c r="A1625" s="27" t="s">
        <v>3644</v>
      </c>
      <c r="B1625" s="27" t="s">
        <v>3658</v>
      </c>
      <c r="C1625" s="28" t="s">
        <v>369</v>
      </c>
      <c r="D1625" s="11"/>
      <c r="E1625" s="11"/>
      <c r="F1625" s="52">
        <f t="shared" ref="F1625:F1634" si="533">SUM(D1625:E1625)</f>
        <v>0</v>
      </c>
      <c r="G1625" s="53"/>
      <c r="H1625" s="11"/>
      <c r="I1625" s="68">
        <f t="shared" ref="I1625:I1634" si="534">SUM(F1625:H1625)</f>
        <v>0</v>
      </c>
      <c r="J1625" s="54"/>
      <c r="K1625" s="53"/>
      <c r="L1625" s="68">
        <f t="shared" si="531"/>
        <v>0</v>
      </c>
      <c r="M1625" s="54">
        <f t="shared" si="532"/>
        <v>0</v>
      </c>
    </row>
    <row r="1626" spans="1:13" s="2" customFormat="1" ht="40.5" x14ac:dyDescent="0.25">
      <c r="A1626" s="27" t="s">
        <v>3645</v>
      </c>
      <c r="B1626" s="27" t="s">
        <v>3659</v>
      </c>
      <c r="C1626" s="28" t="s">
        <v>384</v>
      </c>
      <c r="D1626" s="11"/>
      <c r="E1626" s="11"/>
      <c r="F1626" s="52">
        <f t="shared" si="533"/>
        <v>0</v>
      </c>
      <c r="G1626" s="53"/>
      <c r="H1626" s="11"/>
      <c r="I1626" s="68">
        <f t="shared" si="534"/>
        <v>0</v>
      </c>
      <c r="J1626" s="54"/>
      <c r="K1626" s="53"/>
      <c r="L1626" s="68">
        <f t="shared" si="531"/>
        <v>0</v>
      </c>
      <c r="M1626" s="54">
        <f t="shared" si="532"/>
        <v>0</v>
      </c>
    </row>
    <row r="1627" spans="1:13" s="2" customFormat="1" ht="27" x14ac:dyDescent="0.25">
      <c r="A1627" s="27" t="s">
        <v>3646</v>
      </c>
      <c r="B1627" s="27" t="s">
        <v>3660</v>
      </c>
      <c r="C1627" s="28" t="s">
        <v>459</v>
      </c>
      <c r="D1627" s="11"/>
      <c r="E1627" s="11"/>
      <c r="F1627" s="52">
        <f t="shared" si="533"/>
        <v>0</v>
      </c>
      <c r="G1627" s="53"/>
      <c r="H1627" s="11"/>
      <c r="I1627" s="68">
        <f t="shared" si="534"/>
        <v>0</v>
      </c>
      <c r="J1627" s="54"/>
      <c r="K1627" s="53"/>
      <c r="L1627" s="68">
        <f t="shared" si="531"/>
        <v>0</v>
      </c>
      <c r="M1627" s="54">
        <f t="shared" si="532"/>
        <v>0</v>
      </c>
    </row>
    <row r="1628" spans="1:13" s="2" customFormat="1" ht="13.5" x14ac:dyDescent="0.25">
      <c r="A1628" s="27" t="s">
        <v>3647</v>
      </c>
      <c r="B1628" s="27" t="s">
        <v>3661</v>
      </c>
      <c r="C1628" s="28" t="s">
        <v>588</v>
      </c>
      <c r="D1628" s="11"/>
      <c r="E1628" s="11"/>
      <c r="F1628" s="52">
        <f t="shared" si="533"/>
        <v>0</v>
      </c>
      <c r="G1628" s="53"/>
      <c r="H1628" s="11"/>
      <c r="I1628" s="68">
        <f t="shared" si="534"/>
        <v>0</v>
      </c>
      <c r="J1628" s="54"/>
      <c r="K1628" s="53"/>
      <c r="L1628" s="68">
        <f t="shared" si="531"/>
        <v>0</v>
      </c>
      <c r="M1628" s="54">
        <f t="shared" si="532"/>
        <v>0</v>
      </c>
    </row>
    <row r="1629" spans="1:13" s="2" customFormat="1" ht="13.5" x14ac:dyDescent="0.25">
      <c r="A1629" s="27" t="s">
        <v>3648</v>
      </c>
      <c r="B1629" s="27" t="s">
        <v>3662</v>
      </c>
      <c r="C1629" s="28" t="s">
        <v>650</v>
      </c>
      <c r="D1629" s="11"/>
      <c r="E1629" s="11"/>
      <c r="F1629" s="52">
        <f t="shared" si="533"/>
        <v>0</v>
      </c>
      <c r="G1629" s="53"/>
      <c r="H1629" s="11"/>
      <c r="I1629" s="68">
        <f t="shared" si="534"/>
        <v>0</v>
      </c>
      <c r="J1629" s="54"/>
      <c r="K1629" s="53"/>
      <c r="L1629" s="68">
        <f t="shared" si="531"/>
        <v>0</v>
      </c>
      <c r="M1629" s="54">
        <f t="shared" si="532"/>
        <v>0</v>
      </c>
    </row>
    <row r="1630" spans="1:13" s="2" customFormat="1" ht="54" x14ac:dyDescent="0.25">
      <c r="A1630" s="27" t="s">
        <v>3649</v>
      </c>
      <c r="B1630" s="27" t="s">
        <v>3663</v>
      </c>
      <c r="C1630" s="28" t="s">
        <v>674</v>
      </c>
      <c r="D1630" s="11"/>
      <c r="E1630" s="11"/>
      <c r="F1630" s="52">
        <f t="shared" si="533"/>
        <v>0</v>
      </c>
      <c r="G1630" s="53"/>
      <c r="H1630" s="11"/>
      <c r="I1630" s="68">
        <f t="shared" si="534"/>
        <v>0</v>
      </c>
      <c r="J1630" s="54"/>
      <c r="K1630" s="53"/>
      <c r="L1630" s="68">
        <f t="shared" si="531"/>
        <v>0</v>
      </c>
      <c r="M1630" s="54">
        <f t="shared" si="532"/>
        <v>0</v>
      </c>
    </row>
    <row r="1631" spans="1:13" s="2" customFormat="1" ht="27" x14ac:dyDescent="0.25">
      <c r="A1631" s="27" t="s">
        <v>3650</v>
      </c>
      <c r="B1631" s="27" t="s">
        <v>3664</v>
      </c>
      <c r="C1631" s="28" t="s">
        <v>722</v>
      </c>
      <c r="D1631" s="11"/>
      <c r="E1631" s="11"/>
      <c r="F1631" s="52">
        <f t="shared" si="533"/>
        <v>0</v>
      </c>
      <c r="G1631" s="53"/>
      <c r="H1631" s="11"/>
      <c r="I1631" s="68">
        <f t="shared" si="534"/>
        <v>0</v>
      </c>
      <c r="J1631" s="54">
        <v>88666718</v>
      </c>
      <c r="K1631" s="53"/>
      <c r="L1631" s="68">
        <f t="shared" si="531"/>
        <v>88666718</v>
      </c>
      <c r="M1631" s="54">
        <f t="shared" si="532"/>
        <v>88666718</v>
      </c>
    </row>
    <row r="1632" spans="1:13" s="2" customFormat="1" ht="27" x14ac:dyDescent="0.25">
      <c r="A1632" s="27" t="s">
        <v>3651</v>
      </c>
      <c r="B1632" s="27" t="s">
        <v>3665</v>
      </c>
      <c r="C1632" s="28" t="s">
        <v>755</v>
      </c>
      <c r="D1632" s="11"/>
      <c r="E1632" s="11"/>
      <c r="F1632" s="52">
        <f t="shared" si="533"/>
        <v>0</v>
      </c>
      <c r="G1632" s="53"/>
      <c r="H1632" s="11"/>
      <c r="I1632" s="68">
        <f t="shared" si="534"/>
        <v>0</v>
      </c>
      <c r="J1632" s="54"/>
      <c r="K1632" s="53"/>
      <c r="L1632" s="68">
        <f t="shared" si="531"/>
        <v>0</v>
      </c>
      <c r="M1632" s="54">
        <f t="shared" si="532"/>
        <v>0</v>
      </c>
    </row>
    <row r="1633" spans="1:13" s="2" customFormat="1" ht="27" x14ac:dyDescent="0.25">
      <c r="A1633" s="27" t="s">
        <v>3652</v>
      </c>
      <c r="B1633" s="27" t="s">
        <v>3666</v>
      </c>
      <c r="C1633" s="28" t="s">
        <v>863</v>
      </c>
      <c r="D1633" s="11"/>
      <c r="E1633" s="11"/>
      <c r="F1633" s="52">
        <f t="shared" si="533"/>
        <v>0</v>
      </c>
      <c r="G1633" s="53"/>
      <c r="H1633" s="11"/>
      <c r="I1633" s="68">
        <f t="shared" si="534"/>
        <v>0</v>
      </c>
      <c r="J1633" s="54"/>
      <c r="K1633" s="53"/>
      <c r="L1633" s="68">
        <f t="shared" si="531"/>
        <v>0</v>
      </c>
      <c r="M1633" s="54">
        <f t="shared" si="532"/>
        <v>0</v>
      </c>
    </row>
    <row r="1634" spans="1:13" s="2" customFormat="1" ht="13.5" x14ac:dyDescent="0.25">
      <c r="A1634" s="27" t="s">
        <v>3653</v>
      </c>
      <c r="B1634" s="27" t="s">
        <v>3667</v>
      </c>
      <c r="C1634" s="28" t="s">
        <v>914</v>
      </c>
      <c r="D1634" s="11"/>
      <c r="E1634" s="11"/>
      <c r="F1634" s="52">
        <f t="shared" si="533"/>
        <v>0</v>
      </c>
      <c r="G1634" s="53"/>
      <c r="H1634" s="11"/>
      <c r="I1634" s="68">
        <f t="shared" si="534"/>
        <v>0</v>
      </c>
      <c r="J1634" s="54"/>
      <c r="K1634" s="53"/>
      <c r="L1634" s="68">
        <f t="shared" si="531"/>
        <v>0</v>
      </c>
      <c r="M1634" s="54">
        <f t="shared" si="532"/>
        <v>0</v>
      </c>
    </row>
    <row r="1635" spans="1:13" s="2" customFormat="1" ht="27" x14ac:dyDescent="0.25">
      <c r="A1635" s="16" t="s">
        <v>3669</v>
      </c>
      <c r="B1635" s="16" t="s">
        <v>3683</v>
      </c>
      <c r="C1635" s="17" t="s">
        <v>3697</v>
      </c>
      <c r="D1635" s="7">
        <f t="shared" ref="D1635:K1635" si="535">D1636</f>
        <v>0</v>
      </c>
      <c r="E1635" s="7">
        <f t="shared" si="535"/>
        <v>0</v>
      </c>
      <c r="F1635" s="8">
        <f t="shared" si="535"/>
        <v>0</v>
      </c>
      <c r="G1635" s="10">
        <f t="shared" si="535"/>
        <v>0</v>
      </c>
      <c r="H1635" s="7">
        <f t="shared" si="535"/>
        <v>0</v>
      </c>
      <c r="I1635" s="65">
        <f t="shared" si="535"/>
        <v>0</v>
      </c>
      <c r="J1635" s="43">
        <f>J1636</f>
        <v>3739900</v>
      </c>
      <c r="K1635" s="10">
        <f t="shared" si="535"/>
        <v>0</v>
      </c>
      <c r="L1635" s="65">
        <f>SUM(J1635:K1635)</f>
        <v>3739900</v>
      </c>
      <c r="M1635" s="43">
        <f>+I1635+L1635</f>
        <v>3739900</v>
      </c>
    </row>
    <row r="1636" spans="1:13" s="2" customFormat="1" ht="13.5" x14ac:dyDescent="0.25">
      <c r="A1636" s="16" t="s">
        <v>3670</v>
      </c>
      <c r="B1636" s="16" t="s">
        <v>3684</v>
      </c>
      <c r="C1636" s="17" t="s">
        <v>170</v>
      </c>
      <c r="D1636" s="7">
        <f t="shared" ref="D1636:K1636" si="536">+D1637</f>
        <v>0</v>
      </c>
      <c r="E1636" s="7">
        <f t="shared" si="536"/>
        <v>0</v>
      </c>
      <c r="F1636" s="8">
        <f t="shared" si="536"/>
        <v>0</v>
      </c>
      <c r="G1636" s="10">
        <f t="shared" si="536"/>
        <v>0</v>
      </c>
      <c r="H1636" s="7">
        <f t="shared" si="536"/>
        <v>0</v>
      </c>
      <c r="I1636" s="65">
        <f t="shared" si="536"/>
        <v>0</v>
      </c>
      <c r="J1636" s="43">
        <f t="shared" si="536"/>
        <v>3739900</v>
      </c>
      <c r="K1636" s="10">
        <f t="shared" si="536"/>
        <v>0</v>
      </c>
      <c r="L1636" s="65">
        <f t="shared" si="518"/>
        <v>3739900</v>
      </c>
      <c r="M1636" s="43">
        <f>+I1636+L1636</f>
        <v>3739900</v>
      </c>
    </row>
    <row r="1637" spans="1:13" s="2" customFormat="1" ht="13.5" x14ac:dyDescent="0.25">
      <c r="A1637" s="16" t="s">
        <v>3671</v>
      </c>
      <c r="B1637" s="16" t="s">
        <v>3685</v>
      </c>
      <c r="C1637" s="17" t="s">
        <v>330</v>
      </c>
      <c r="D1637" s="7">
        <f t="shared" ref="D1637:E1637" si="537">SUM(D1638:D1648)</f>
        <v>0</v>
      </c>
      <c r="E1637" s="7">
        <f t="shared" si="537"/>
        <v>0</v>
      </c>
      <c r="F1637" s="8">
        <f>+D1637+E1637</f>
        <v>0</v>
      </c>
      <c r="G1637" s="10">
        <f>SUM(G1638:G1648)</f>
        <v>0</v>
      </c>
      <c r="H1637" s="7">
        <f>SUM(H1638:H1648)</f>
        <v>0</v>
      </c>
      <c r="I1637" s="65">
        <f>+SUM(F1637:H1637)</f>
        <v>0</v>
      </c>
      <c r="J1637" s="43">
        <f>SUM(J1638:J1648)</f>
        <v>3739900</v>
      </c>
      <c r="K1637" s="10">
        <f>SUM(K1638:K1648)</f>
        <v>0</v>
      </c>
      <c r="L1637" s="65">
        <f t="shared" si="518"/>
        <v>3739900</v>
      </c>
      <c r="M1637" s="42">
        <f>SUM(M1638:M1648)</f>
        <v>3739900</v>
      </c>
    </row>
    <row r="1638" spans="1:13" s="2" customFormat="1" ht="27" x14ac:dyDescent="0.25">
      <c r="A1638" s="27" t="s">
        <v>3672</v>
      </c>
      <c r="B1638" s="27" t="s">
        <v>3686</v>
      </c>
      <c r="C1638" s="28" t="s">
        <v>333</v>
      </c>
      <c r="D1638" s="11"/>
      <c r="E1638" s="11"/>
      <c r="F1638" s="52">
        <f>SUM(D1638:E1638)</f>
        <v>0</v>
      </c>
      <c r="G1638" s="53"/>
      <c r="H1638" s="11"/>
      <c r="I1638" s="68">
        <f>SUM(F1638:H1638)</f>
        <v>0</v>
      </c>
      <c r="J1638" s="54"/>
      <c r="K1638" s="53"/>
      <c r="L1638" s="68">
        <f t="shared" si="518"/>
        <v>0</v>
      </c>
      <c r="M1638" s="54">
        <f t="shared" ref="M1638:M1648" si="538">+L1638+I1638</f>
        <v>0</v>
      </c>
    </row>
    <row r="1639" spans="1:13" s="2" customFormat="1" ht="13.5" x14ac:dyDescent="0.25">
      <c r="A1639" s="27" t="s">
        <v>3673</v>
      </c>
      <c r="B1639" s="27" t="s">
        <v>3687</v>
      </c>
      <c r="C1639" s="28" t="s">
        <v>369</v>
      </c>
      <c r="D1639" s="11"/>
      <c r="E1639" s="11"/>
      <c r="F1639" s="52">
        <f t="shared" ref="F1639:F1648" si="539">SUM(D1639:E1639)</f>
        <v>0</v>
      </c>
      <c r="G1639" s="53"/>
      <c r="H1639" s="11"/>
      <c r="I1639" s="68">
        <f t="shared" ref="I1639:I1648" si="540">SUM(F1639:H1639)</f>
        <v>0</v>
      </c>
      <c r="J1639" s="54"/>
      <c r="K1639" s="53"/>
      <c r="L1639" s="68">
        <f t="shared" si="518"/>
        <v>0</v>
      </c>
      <c r="M1639" s="54">
        <f t="shared" si="538"/>
        <v>0</v>
      </c>
    </row>
    <row r="1640" spans="1:13" s="2" customFormat="1" ht="40.5" x14ac:dyDescent="0.25">
      <c r="A1640" s="27" t="s">
        <v>3674</v>
      </c>
      <c r="B1640" s="27" t="s">
        <v>3688</v>
      </c>
      <c r="C1640" s="28" t="s">
        <v>384</v>
      </c>
      <c r="D1640" s="11"/>
      <c r="E1640" s="11"/>
      <c r="F1640" s="52">
        <f t="shared" si="539"/>
        <v>0</v>
      </c>
      <c r="G1640" s="53"/>
      <c r="H1640" s="11"/>
      <c r="I1640" s="68">
        <f t="shared" si="540"/>
        <v>0</v>
      </c>
      <c r="J1640" s="54"/>
      <c r="K1640" s="53"/>
      <c r="L1640" s="68">
        <f t="shared" si="518"/>
        <v>0</v>
      </c>
      <c r="M1640" s="54">
        <f t="shared" si="538"/>
        <v>0</v>
      </c>
    </row>
    <row r="1641" spans="1:13" s="2" customFormat="1" ht="27" x14ac:dyDescent="0.25">
      <c r="A1641" s="27" t="s">
        <v>3675</v>
      </c>
      <c r="B1641" s="27" t="s">
        <v>3689</v>
      </c>
      <c r="C1641" s="28" t="s">
        <v>459</v>
      </c>
      <c r="D1641" s="11"/>
      <c r="E1641" s="11"/>
      <c r="F1641" s="52">
        <f t="shared" si="539"/>
        <v>0</v>
      </c>
      <c r="G1641" s="53"/>
      <c r="H1641" s="11"/>
      <c r="I1641" s="68">
        <f t="shared" si="540"/>
        <v>0</v>
      </c>
      <c r="J1641" s="54"/>
      <c r="K1641" s="53"/>
      <c r="L1641" s="68">
        <f t="shared" si="518"/>
        <v>0</v>
      </c>
      <c r="M1641" s="54">
        <f t="shared" si="538"/>
        <v>0</v>
      </c>
    </row>
    <row r="1642" spans="1:13" s="2" customFormat="1" ht="13.5" x14ac:dyDescent="0.25">
      <c r="A1642" s="27" t="s">
        <v>3676</v>
      </c>
      <c r="B1642" s="27" t="s">
        <v>3690</v>
      </c>
      <c r="C1642" s="28" t="s">
        <v>588</v>
      </c>
      <c r="D1642" s="11"/>
      <c r="E1642" s="11"/>
      <c r="F1642" s="52">
        <f t="shared" si="539"/>
        <v>0</v>
      </c>
      <c r="G1642" s="53"/>
      <c r="H1642" s="11"/>
      <c r="I1642" s="68">
        <f t="shared" si="540"/>
        <v>0</v>
      </c>
      <c r="J1642" s="54"/>
      <c r="K1642" s="53"/>
      <c r="L1642" s="68">
        <f t="shared" si="518"/>
        <v>0</v>
      </c>
      <c r="M1642" s="54">
        <f t="shared" si="538"/>
        <v>0</v>
      </c>
    </row>
    <row r="1643" spans="1:13" s="2" customFormat="1" ht="13.5" x14ac:dyDescent="0.25">
      <c r="A1643" s="27" t="s">
        <v>3677</v>
      </c>
      <c r="B1643" s="27" t="s">
        <v>3691</v>
      </c>
      <c r="C1643" s="28" t="s">
        <v>650</v>
      </c>
      <c r="D1643" s="11"/>
      <c r="E1643" s="11"/>
      <c r="F1643" s="52">
        <f t="shared" si="539"/>
        <v>0</v>
      </c>
      <c r="G1643" s="53"/>
      <c r="H1643" s="11"/>
      <c r="I1643" s="68">
        <f t="shared" si="540"/>
        <v>0</v>
      </c>
      <c r="J1643" s="54"/>
      <c r="K1643" s="53"/>
      <c r="L1643" s="68">
        <f t="shared" si="518"/>
        <v>0</v>
      </c>
      <c r="M1643" s="54">
        <f t="shared" si="538"/>
        <v>0</v>
      </c>
    </row>
    <row r="1644" spans="1:13" s="2" customFormat="1" ht="54" x14ac:dyDescent="0.25">
      <c r="A1644" s="27" t="s">
        <v>3678</v>
      </c>
      <c r="B1644" s="27" t="s">
        <v>3692</v>
      </c>
      <c r="C1644" s="28" t="s">
        <v>674</v>
      </c>
      <c r="D1644" s="11"/>
      <c r="E1644" s="11"/>
      <c r="F1644" s="52">
        <f t="shared" si="539"/>
        <v>0</v>
      </c>
      <c r="G1644" s="53"/>
      <c r="H1644" s="11"/>
      <c r="I1644" s="68">
        <f t="shared" si="540"/>
        <v>0</v>
      </c>
      <c r="J1644" s="54"/>
      <c r="K1644" s="53"/>
      <c r="L1644" s="68">
        <f t="shared" si="518"/>
        <v>0</v>
      </c>
      <c r="M1644" s="54">
        <f t="shared" si="538"/>
        <v>0</v>
      </c>
    </row>
    <row r="1645" spans="1:13" s="2" customFormat="1" ht="27" x14ac:dyDescent="0.25">
      <c r="A1645" s="27" t="s">
        <v>3679</v>
      </c>
      <c r="B1645" s="27" t="s">
        <v>3693</v>
      </c>
      <c r="C1645" s="28" t="s">
        <v>722</v>
      </c>
      <c r="D1645" s="11"/>
      <c r="E1645" s="11"/>
      <c r="F1645" s="52">
        <f t="shared" si="539"/>
        <v>0</v>
      </c>
      <c r="G1645" s="53"/>
      <c r="H1645" s="11"/>
      <c r="I1645" s="68">
        <f t="shared" si="540"/>
        <v>0</v>
      </c>
      <c r="J1645" s="54"/>
      <c r="K1645" s="53"/>
      <c r="L1645" s="68">
        <f t="shared" si="518"/>
        <v>0</v>
      </c>
      <c r="M1645" s="54">
        <f t="shared" si="538"/>
        <v>0</v>
      </c>
    </row>
    <row r="1646" spans="1:13" s="2" customFormat="1" ht="27" x14ac:dyDescent="0.25">
      <c r="A1646" s="27" t="s">
        <v>3680</v>
      </c>
      <c r="B1646" s="27" t="s">
        <v>3694</v>
      </c>
      <c r="C1646" s="28" t="s">
        <v>755</v>
      </c>
      <c r="D1646" s="11"/>
      <c r="E1646" s="11"/>
      <c r="F1646" s="52">
        <f t="shared" si="539"/>
        <v>0</v>
      </c>
      <c r="G1646" s="53"/>
      <c r="H1646" s="11"/>
      <c r="I1646" s="68">
        <f t="shared" si="540"/>
        <v>0</v>
      </c>
      <c r="J1646" s="54">
        <v>3739900</v>
      </c>
      <c r="K1646" s="53"/>
      <c r="L1646" s="68">
        <f t="shared" si="518"/>
        <v>3739900</v>
      </c>
      <c r="M1646" s="54">
        <f t="shared" si="538"/>
        <v>3739900</v>
      </c>
    </row>
    <row r="1647" spans="1:13" s="2" customFormat="1" ht="27" x14ac:dyDescent="0.25">
      <c r="A1647" s="27" t="s">
        <v>3681</v>
      </c>
      <c r="B1647" s="27" t="s">
        <v>3695</v>
      </c>
      <c r="C1647" s="28" t="s">
        <v>863</v>
      </c>
      <c r="D1647" s="11"/>
      <c r="E1647" s="11"/>
      <c r="F1647" s="52">
        <f t="shared" si="539"/>
        <v>0</v>
      </c>
      <c r="G1647" s="53"/>
      <c r="H1647" s="11"/>
      <c r="I1647" s="68">
        <f t="shared" si="540"/>
        <v>0</v>
      </c>
      <c r="J1647" s="54"/>
      <c r="K1647" s="53"/>
      <c r="L1647" s="68">
        <f t="shared" si="518"/>
        <v>0</v>
      </c>
      <c r="M1647" s="54">
        <f t="shared" si="538"/>
        <v>0</v>
      </c>
    </row>
    <row r="1648" spans="1:13" s="2" customFormat="1" ht="13.5" x14ac:dyDescent="0.25">
      <c r="A1648" s="27" t="s">
        <v>3682</v>
      </c>
      <c r="B1648" s="27" t="s">
        <v>3696</v>
      </c>
      <c r="C1648" s="28" t="s">
        <v>914</v>
      </c>
      <c r="D1648" s="11"/>
      <c r="E1648" s="11"/>
      <c r="F1648" s="52">
        <f t="shared" si="539"/>
        <v>0</v>
      </c>
      <c r="G1648" s="53"/>
      <c r="H1648" s="11"/>
      <c r="I1648" s="68">
        <f t="shared" si="540"/>
        <v>0</v>
      </c>
      <c r="J1648" s="54"/>
      <c r="K1648" s="53"/>
      <c r="L1648" s="68">
        <f t="shared" si="518"/>
        <v>0</v>
      </c>
      <c r="M1648" s="54">
        <f t="shared" si="538"/>
        <v>0</v>
      </c>
    </row>
    <row r="1649" spans="1:13" s="2" customFormat="1" ht="27" x14ac:dyDescent="0.25">
      <c r="A1649" s="16" t="s">
        <v>3698</v>
      </c>
      <c r="B1649" s="16" t="s">
        <v>3699</v>
      </c>
      <c r="C1649" s="17" t="s">
        <v>3726</v>
      </c>
      <c r="D1649" s="7">
        <f t="shared" ref="D1649:K1649" si="541">D1650</f>
        <v>0</v>
      </c>
      <c r="E1649" s="7">
        <f t="shared" si="541"/>
        <v>0</v>
      </c>
      <c r="F1649" s="8">
        <f t="shared" si="541"/>
        <v>0</v>
      </c>
      <c r="G1649" s="10">
        <f t="shared" si="541"/>
        <v>0</v>
      </c>
      <c r="H1649" s="7">
        <f t="shared" si="541"/>
        <v>0</v>
      </c>
      <c r="I1649" s="65">
        <f t="shared" si="541"/>
        <v>0</v>
      </c>
      <c r="J1649" s="43">
        <f t="shared" si="541"/>
        <v>124612075</v>
      </c>
      <c r="K1649" s="10">
        <f t="shared" si="541"/>
        <v>0</v>
      </c>
      <c r="L1649" s="65">
        <f t="shared" si="518"/>
        <v>124612075</v>
      </c>
      <c r="M1649" s="43">
        <f>+I1649+L1649</f>
        <v>124612075</v>
      </c>
    </row>
    <row r="1650" spans="1:13" s="2" customFormat="1" ht="13.5" x14ac:dyDescent="0.25">
      <c r="A1650" s="16" t="s">
        <v>3700</v>
      </c>
      <c r="B1650" s="16" t="s">
        <v>3701</v>
      </c>
      <c r="C1650" s="17" t="s">
        <v>170</v>
      </c>
      <c r="D1650" s="7">
        <f t="shared" ref="D1650:K1650" si="542">+D1651</f>
        <v>0</v>
      </c>
      <c r="E1650" s="7">
        <f t="shared" si="542"/>
        <v>0</v>
      </c>
      <c r="F1650" s="8">
        <f t="shared" si="542"/>
        <v>0</v>
      </c>
      <c r="G1650" s="10">
        <f t="shared" si="542"/>
        <v>0</v>
      </c>
      <c r="H1650" s="7">
        <f t="shared" si="542"/>
        <v>0</v>
      </c>
      <c r="I1650" s="65">
        <f t="shared" si="542"/>
        <v>0</v>
      </c>
      <c r="J1650" s="43">
        <f t="shared" si="542"/>
        <v>124612075</v>
      </c>
      <c r="K1650" s="10">
        <f t="shared" si="542"/>
        <v>0</v>
      </c>
      <c r="L1650" s="65">
        <f t="shared" si="518"/>
        <v>124612075</v>
      </c>
      <c r="M1650" s="43">
        <f>+I1650+L1650</f>
        <v>124612075</v>
      </c>
    </row>
    <row r="1651" spans="1:13" s="2" customFormat="1" ht="13.5" x14ac:dyDescent="0.25">
      <c r="A1651" s="16" t="s">
        <v>3702</v>
      </c>
      <c r="B1651" s="16" t="s">
        <v>3703</v>
      </c>
      <c r="C1651" s="17" t="s">
        <v>330</v>
      </c>
      <c r="D1651" s="7">
        <f t="shared" ref="D1651:E1651" si="543">SUM(D1652:D1662)</f>
        <v>0</v>
      </c>
      <c r="E1651" s="7">
        <f t="shared" si="543"/>
        <v>0</v>
      </c>
      <c r="F1651" s="8">
        <f>+D1651+E1651</f>
        <v>0</v>
      </c>
      <c r="G1651" s="10">
        <f>SUM(G1652:G1662)</f>
        <v>0</v>
      </c>
      <c r="H1651" s="7">
        <f>SUM(H1652:H1662)</f>
        <v>0</v>
      </c>
      <c r="I1651" s="65">
        <f>+SUM(F1651:H1651)</f>
        <v>0</v>
      </c>
      <c r="J1651" s="43">
        <f>SUM(J1652:J1662)</f>
        <v>124612075</v>
      </c>
      <c r="K1651" s="10">
        <f>SUM(K1652:K1662)</f>
        <v>0</v>
      </c>
      <c r="L1651" s="65">
        <f t="shared" si="518"/>
        <v>124612075</v>
      </c>
      <c r="M1651" s="42">
        <f>SUM(M1652:M1662)</f>
        <v>124612075</v>
      </c>
    </row>
    <row r="1652" spans="1:13" s="2" customFormat="1" ht="27" x14ac:dyDescent="0.25">
      <c r="A1652" s="27" t="s">
        <v>3704</v>
      </c>
      <c r="B1652" s="27" t="s">
        <v>3705</v>
      </c>
      <c r="C1652" s="28" t="s">
        <v>333</v>
      </c>
      <c r="D1652" s="11"/>
      <c r="E1652" s="11"/>
      <c r="F1652" s="52">
        <f>SUM(D1652:E1652)</f>
        <v>0</v>
      </c>
      <c r="G1652" s="53"/>
      <c r="H1652" s="11"/>
      <c r="I1652" s="68">
        <f>SUM(F1652:H1652)</f>
        <v>0</v>
      </c>
      <c r="J1652" s="54"/>
      <c r="K1652" s="53"/>
      <c r="L1652" s="68">
        <f t="shared" si="518"/>
        <v>0</v>
      </c>
      <c r="M1652" s="54">
        <f t="shared" ref="M1652:M1662" si="544">+L1652+I1652</f>
        <v>0</v>
      </c>
    </row>
    <row r="1653" spans="1:13" s="2" customFormat="1" ht="13.5" x14ac:dyDescent="0.25">
      <c r="A1653" s="27" t="s">
        <v>3706</v>
      </c>
      <c r="B1653" s="27" t="s">
        <v>3707</v>
      </c>
      <c r="C1653" s="28" t="s">
        <v>369</v>
      </c>
      <c r="D1653" s="11"/>
      <c r="E1653" s="11"/>
      <c r="F1653" s="52">
        <f t="shared" ref="F1653:F1662" si="545">SUM(D1653:E1653)</f>
        <v>0</v>
      </c>
      <c r="G1653" s="53"/>
      <c r="H1653" s="11"/>
      <c r="I1653" s="68">
        <f t="shared" ref="I1653:I1662" si="546">SUM(F1653:H1653)</f>
        <v>0</v>
      </c>
      <c r="J1653" s="54"/>
      <c r="K1653" s="53"/>
      <c r="L1653" s="68">
        <f t="shared" si="518"/>
        <v>0</v>
      </c>
      <c r="M1653" s="54">
        <f t="shared" si="544"/>
        <v>0</v>
      </c>
    </row>
    <row r="1654" spans="1:13" s="2" customFormat="1" ht="40.5" x14ac:dyDescent="0.25">
      <c r="A1654" s="27" t="s">
        <v>3708</v>
      </c>
      <c r="B1654" s="27" t="s">
        <v>3709</v>
      </c>
      <c r="C1654" s="28" t="s">
        <v>384</v>
      </c>
      <c r="D1654" s="11"/>
      <c r="E1654" s="11"/>
      <c r="F1654" s="52">
        <f t="shared" si="545"/>
        <v>0</v>
      </c>
      <c r="G1654" s="53"/>
      <c r="H1654" s="11"/>
      <c r="I1654" s="68">
        <f t="shared" si="546"/>
        <v>0</v>
      </c>
      <c r="J1654" s="54"/>
      <c r="K1654" s="53"/>
      <c r="L1654" s="68">
        <f t="shared" si="518"/>
        <v>0</v>
      </c>
      <c r="M1654" s="54">
        <f t="shared" si="544"/>
        <v>0</v>
      </c>
    </row>
    <row r="1655" spans="1:13" s="2" customFormat="1" ht="27" x14ac:dyDescent="0.25">
      <c r="A1655" s="27" t="s">
        <v>7306</v>
      </c>
      <c r="B1655" s="27" t="s">
        <v>3711</v>
      </c>
      <c r="C1655" s="28" t="s">
        <v>459</v>
      </c>
      <c r="D1655" s="11"/>
      <c r="E1655" s="11"/>
      <c r="F1655" s="52">
        <f t="shared" si="545"/>
        <v>0</v>
      </c>
      <c r="G1655" s="53"/>
      <c r="H1655" s="11"/>
      <c r="I1655" s="68">
        <f t="shared" si="546"/>
        <v>0</v>
      </c>
      <c r="J1655" s="54"/>
      <c r="K1655" s="53"/>
      <c r="L1655" s="68">
        <f t="shared" si="518"/>
        <v>0</v>
      </c>
      <c r="M1655" s="54">
        <f t="shared" si="544"/>
        <v>0</v>
      </c>
    </row>
    <row r="1656" spans="1:13" s="2" customFormat="1" ht="13.5" x14ac:dyDescent="0.25">
      <c r="A1656" s="27" t="s">
        <v>3712</v>
      </c>
      <c r="B1656" s="27" t="s">
        <v>3713</v>
      </c>
      <c r="C1656" s="28" t="s">
        <v>588</v>
      </c>
      <c r="D1656" s="11"/>
      <c r="E1656" s="11"/>
      <c r="F1656" s="52">
        <f t="shared" si="545"/>
        <v>0</v>
      </c>
      <c r="G1656" s="53"/>
      <c r="H1656" s="11"/>
      <c r="I1656" s="68">
        <f t="shared" si="546"/>
        <v>0</v>
      </c>
      <c r="J1656" s="54"/>
      <c r="K1656" s="53"/>
      <c r="L1656" s="68">
        <f t="shared" si="518"/>
        <v>0</v>
      </c>
      <c r="M1656" s="54">
        <f t="shared" si="544"/>
        <v>0</v>
      </c>
    </row>
    <row r="1657" spans="1:13" s="2" customFormat="1" ht="13.5" x14ac:dyDescent="0.25">
      <c r="A1657" s="27" t="s">
        <v>3714</v>
      </c>
      <c r="B1657" s="27" t="s">
        <v>3715</v>
      </c>
      <c r="C1657" s="28" t="s">
        <v>650</v>
      </c>
      <c r="D1657" s="11"/>
      <c r="E1657" s="11"/>
      <c r="F1657" s="52">
        <f t="shared" si="545"/>
        <v>0</v>
      </c>
      <c r="G1657" s="53"/>
      <c r="H1657" s="11"/>
      <c r="I1657" s="68">
        <f t="shared" si="546"/>
        <v>0</v>
      </c>
      <c r="J1657" s="54"/>
      <c r="K1657" s="53"/>
      <c r="L1657" s="68">
        <f t="shared" si="518"/>
        <v>0</v>
      </c>
      <c r="M1657" s="54">
        <f t="shared" si="544"/>
        <v>0</v>
      </c>
    </row>
    <row r="1658" spans="1:13" s="2" customFormat="1" ht="54" x14ac:dyDescent="0.25">
      <c r="A1658" s="27" t="s">
        <v>3716</v>
      </c>
      <c r="B1658" s="27" t="s">
        <v>3717</v>
      </c>
      <c r="C1658" s="28" t="s">
        <v>674</v>
      </c>
      <c r="D1658" s="11"/>
      <c r="E1658" s="11"/>
      <c r="F1658" s="52">
        <f t="shared" si="545"/>
        <v>0</v>
      </c>
      <c r="G1658" s="53"/>
      <c r="H1658" s="11"/>
      <c r="I1658" s="68">
        <f t="shared" si="546"/>
        <v>0</v>
      </c>
      <c r="J1658" s="54"/>
      <c r="K1658" s="53"/>
      <c r="L1658" s="68">
        <f t="shared" si="518"/>
        <v>0</v>
      </c>
      <c r="M1658" s="54">
        <f t="shared" si="544"/>
        <v>0</v>
      </c>
    </row>
    <row r="1659" spans="1:13" s="2" customFormat="1" ht="27" x14ac:dyDescent="0.25">
      <c r="A1659" s="27" t="s">
        <v>3718</v>
      </c>
      <c r="B1659" s="27" t="s">
        <v>3719</v>
      </c>
      <c r="C1659" s="28" t="s">
        <v>722</v>
      </c>
      <c r="D1659" s="11"/>
      <c r="E1659" s="11"/>
      <c r="F1659" s="52">
        <f t="shared" si="545"/>
        <v>0</v>
      </c>
      <c r="G1659" s="53"/>
      <c r="H1659" s="11"/>
      <c r="I1659" s="68">
        <f t="shared" si="546"/>
        <v>0</v>
      </c>
      <c r="J1659" s="54"/>
      <c r="K1659" s="53"/>
      <c r="L1659" s="68">
        <f t="shared" si="518"/>
        <v>0</v>
      </c>
      <c r="M1659" s="54">
        <f t="shared" si="544"/>
        <v>0</v>
      </c>
    </row>
    <row r="1660" spans="1:13" s="2" customFormat="1" ht="27" x14ac:dyDescent="0.25">
      <c r="A1660" s="27" t="s">
        <v>3720</v>
      </c>
      <c r="B1660" s="27" t="s">
        <v>3721</v>
      </c>
      <c r="C1660" s="28" t="s">
        <v>755</v>
      </c>
      <c r="D1660" s="11"/>
      <c r="E1660" s="11"/>
      <c r="F1660" s="52">
        <f t="shared" si="545"/>
        <v>0</v>
      </c>
      <c r="G1660" s="53"/>
      <c r="H1660" s="11"/>
      <c r="I1660" s="68">
        <f t="shared" si="546"/>
        <v>0</v>
      </c>
      <c r="J1660" s="54">
        <v>124612075</v>
      </c>
      <c r="K1660" s="53"/>
      <c r="L1660" s="68">
        <f t="shared" si="518"/>
        <v>124612075</v>
      </c>
      <c r="M1660" s="54">
        <f t="shared" si="544"/>
        <v>124612075</v>
      </c>
    </row>
    <row r="1661" spans="1:13" s="2" customFormat="1" ht="27" x14ac:dyDescent="0.25">
      <c r="A1661" s="27" t="s">
        <v>3722</v>
      </c>
      <c r="B1661" s="27" t="s">
        <v>3723</v>
      </c>
      <c r="C1661" s="28" t="s">
        <v>863</v>
      </c>
      <c r="D1661" s="11"/>
      <c r="E1661" s="11"/>
      <c r="F1661" s="52">
        <f t="shared" si="545"/>
        <v>0</v>
      </c>
      <c r="G1661" s="53"/>
      <c r="H1661" s="11"/>
      <c r="I1661" s="68">
        <f t="shared" si="546"/>
        <v>0</v>
      </c>
      <c r="J1661" s="54"/>
      <c r="K1661" s="53"/>
      <c r="L1661" s="68">
        <f t="shared" si="518"/>
        <v>0</v>
      </c>
      <c r="M1661" s="54">
        <f t="shared" si="544"/>
        <v>0</v>
      </c>
    </row>
    <row r="1662" spans="1:13" s="2" customFormat="1" ht="13.5" x14ac:dyDescent="0.25">
      <c r="A1662" s="27" t="s">
        <v>3724</v>
      </c>
      <c r="B1662" s="27" t="s">
        <v>3725</v>
      </c>
      <c r="C1662" s="28" t="s">
        <v>914</v>
      </c>
      <c r="D1662" s="11"/>
      <c r="E1662" s="11"/>
      <c r="F1662" s="52">
        <f t="shared" si="545"/>
        <v>0</v>
      </c>
      <c r="G1662" s="53"/>
      <c r="H1662" s="11"/>
      <c r="I1662" s="68">
        <f t="shared" si="546"/>
        <v>0</v>
      </c>
      <c r="J1662" s="54"/>
      <c r="K1662" s="53"/>
      <c r="L1662" s="68">
        <f t="shared" si="518"/>
        <v>0</v>
      </c>
      <c r="M1662" s="54">
        <f t="shared" si="544"/>
        <v>0</v>
      </c>
    </row>
    <row r="1663" spans="1:13" s="2" customFormat="1" ht="13.5" x14ac:dyDescent="0.25">
      <c r="A1663" s="16" t="s">
        <v>7052</v>
      </c>
      <c r="B1663" s="16" t="s">
        <v>7066</v>
      </c>
      <c r="C1663" s="17" t="s">
        <v>7080</v>
      </c>
      <c r="D1663" s="7">
        <f t="shared" ref="D1663:K1663" si="547">D1664</f>
        <v>0</v>
      </c>
      <c r="E1663" s="7">
        <f t="shared" si="547"/>
        <v>0</v>
      </c>
      <c r="F1663" s="8">
        <f t="shared" si="547"/>
        <v>0</v>
      </c>
      <c r="G1663" s="10">
        <f t="shared" si="547"/>
        <v>0</v>
      </c>
      <c r="H1663" s="7">
        <f t="shared" si="547"/>
        <v>0</v>
      </c>
      <c r="I1663" s="65">
        <f t="shared" si="547"/>
        <v>0</v>
      </c>
      <c r="J1663" s="43">
        <f t="shared" si="547"/>
        <v>0</v>
      </c>
      <c r="K1663" s="10">
        <f t="shared" si="547"/>
        <v>14707043</v>
      </c>
      <c r="L1663" s="65">
        <f t="shared" si="518"/>
        <v>14707043</v>
      </c>
      <c r="M1663" s="43">
        <f>+I1663+L1663</f>
        <v>14707043</v>
      </c>
    </row>
    <row r="1664" spans="1:13" s="2" customFormat="1" ht="13.5" x14ac:dyDescent="0.25">
      <c r="A1664" s="16" t="s">
        <v>7053</v>
      </c>
      <c r="B1664" s="16" t="s">
        <v>7067</v>
      </c>
      <c r="C1664" s="17" t="s">
        <v>170</v>
      </c>
      <c r="D1664" s="7">
        <f t="shared" ref="D1664:K1664" si="548">+D1665</f>
        <v>0</v>
      </c>
      <c r="E1664" s="7">
        <f t="shared" si="548"/>
        <v>0</v>
      </c>
      <c r="F1664" s="8">
        <f t="shared" si="548"/>
        <v>0</v>
      </c>
      <c r="G1664" s="10">
        <f t="shared" si="548"/>
        <v>0</v>
      </c>
      <c r="H1664" s="7">
        <f t="shared" si="548"/>
        <v>0</v>
      </c>
      <c r="I1664" s="65">
        <f t="shared" si="548"/>
        <v>0</v>
      </c>
      <c r="J1664" s="43">
        <f t="shared" si="548"/>
        <v>0</v>
      </c>
      <c r="K1664" s="10">
        <f t="shared" si="548"/>
        <v>14707043</v>
      </c>
      <c r="L1664" s="65">
        <f t="shared" si="518"/>
        <v>14707043</v>
      </c>
      <c r="M1664" s="43">
        <f>+I1664+L1664</f>
        <v>14707043</v>
      </c>
    </row>
    <row r="1665" spans="1:13" s="2" customFormat="1" ht="13.5" x14ac:dyDescent="0.25">
      <c r="A1665" s="16" t="s">
        <v>7054</v>
      </c>
      <c r="B1665" s="16" t="s">
        <v>7068</v>
      </c>
      <c r="C1665" s="17" t="s">
        <v>330</v>
      </c>
      <c r="D1665" s="7">
        <f t="shared" ref="D1665:E1665" si="549">SUM(D1666:D1676)</f>
        <v>0</v>
      </c>
      <c r="E1665" s="7">
        <f t="shared" si="549"/>
        <v>0</v>
      </c>
      <c r="F1665" s="8">
        <f>+D1665+E1665</f>
        <v>0</v>
      </c>
      <c r="G1665" s="10">
        <f>SUM(G1666:G1676)</f>
        <v>0</v>
      </c>
      <c r="H1665" s="7">
        <f>SUM(H1666:H1676)</f>
        <v>0</v>
      </c>
      <c r="I1665" s="65">
        <f>+SUM(F1665:H1665)</f>
        <v>0</v>
      </c>
      <c r="J1665" s="43">
        <f>SUM(J1666:J1676)</f>
        <v>0</v>
      </c>
      <c r="K1665" s="10">
        <f>SUM(K1666:K1676)</f>
        <v>14707043</v>
      </c>
      <c r="L1665" s="65">
        <f t="shared" si="518"/>
        <v>14707043</v>
      </c>
      <c r="M1665" s="42">
        <f>SUM(M1666:M1676)</f>
        <v>14707043</v>
      </c>
    </row>
    <row r="1666" spans="1:13" s="2" customFormat="1" ht="27" x14ac:dyDescent="0.25">
      <c r="A1666" s="27" t="s">
        <v>7055</v>
      </c>
      <c r="B1666" s="27" t="s">
        <v>7069</v>
      </c>
      <c r="C1666" s="28" t="s">
        <v>333</v>
      </c>
      <c r="D1666" s="11"/>
      <c r="E1666" s="11"/>
      <c r="F1666" s="52">
        <f>SUM(D1666:E1666)</f>
        <v>0</v>
      </c>
      <c r="G1666" s="53"/>
      <c r="H1666" s="11"/>
      <c r="I1666" s="68">
        <f>SUM(F1666:H1666)</f>
        <v>0</v>
      </c>
      <c r="J1666" s="54"/>
      <c r="K1666" s="53"/>
      <c r="L1666" s="68">
        <f t="shared" si="518"/>
        <v>0</v>
      </c>
      <c r="M1666" s="54">
        <f t="shared" ref="M1666:M1676" si="550">+L1666+I1666</f>
        <v>0</v>
      </c>
    </row>
    <row r="1667" spans="1:13" s="2" customFormat="1" ht="13.5" x14ac:dyDescent="0.25">
      <c r="A1667" s="27" t="s">
        <v>7056</v>
      </c>
      <c r="B1667" s="27" t="s">
        <v>7070</v>
      </c>
      <c r="C1667" s="28" t="s">
        <v>369</v>
      </c>
      <c r="D1667" s="11"/>
      <c r="E1667" s="11"/>
      <c r="F1667" s="52">
        <f t="shared" ref="F1667:F1676" si="551">SUM(D1667:E1667)</f>
        <v>0</v>
      </c>
      <c r="G1667" s="53"/>
      <c r="H1667" s="11"/>
      <c r="I1667" s="68">
        <f t="shared" ref="I1667:I1676" si="552">SUM(F1667:H1667)</f>
        <v>0</v>
      </c>
      <c r="J1667" s="54"/>
      <c r="K1667" s="53"/>
      <c r="L1667" s="68">
        <f t="shared" si="518"/>
        <v>0</v>
      </c>
      <c r="M1667" s="54">
        <f t="shared" si="550"/>
        <v>0</v>
      </c>
    </row>
    <row r="1668" spans="1:13" s="2" customFormat="1" ht="40.5" x14ac:dyDescent="0.25">
      <c r="A1668" s="27" t="s">
        <v>7057</v>
      </c>
      <c r="B1668" s="27" t="s">
        <v>7071</v>
      </c>
      <c r="C1668" s="28" t="s">
        <v>384</v>
      </c>
      <c r="D1668" s="11"/>
      <c r="E1668" s="11"/>
      <c r="F1668" s="52">
        <f t="shared" si="551"/>
        <v>0</v>
      </c>
      <c r="G1668" s="53"/>
      <c r="H1668" s="11"/>
      <c r="I1668" s="68">
        <f t="shared" si="552"/>
        <v>0</v>
      </c>
      <c r="J1668" s="54"/>
      <c r="K1668" s="53"/>
      <c r="L1668" s="68">
        <f t="shared" si="518"/>
        <v>0</v>
      </c>
      <c r="M1668" s="54">
        <f t="shared" si="550"/>
        <v>0</v>
      </c>
    </row>
    <row r="1669" spans="1:13" s="2" customFormat="1" ht="27" x14ac:dyDescent="0.25">
      <c r="A1669" s="27" t="s">
        <v>7058</v>
      </c>
      <c r="B1669" s="27" t="s">
        <v>7072</v>
      </c>
      <c r="C1669" s="28" t="s">
        <v>459</v>
      </c>
      <c r="D1669" s="11"/>
      <c r="E1669" s="11"/>
      <c r="F1669" s="52">
        <f t="shared" si="551"/>
        <v>0</v>
      </c>
      <c r="G1669" s="53"/>
      <c r="H1669" s="11"/>
      <c r="I1669" s="68">
        <f t="shared" si="552"/>
        <v>0</v>
      </c>
      <c r="J1669" s="54"/>
      <c r="K1669" s="53"/>
      <c r="L1669" s="68">
        <f t="shared" si="518"/>
        <v>0</v>
      </c>
      <c r="M1669" s="54">
        <f t="shared" si="550"/>
        <v>0</v>
      </c>
    </row>
    <row r="1670" spans="1:13" s="2" customFormat="1" ht="13.5" x14ac:dyDescent="0.25">
      <c r="A1670" s="27" t="s">
        <v>7059</v>
      </c>
      <c r="B1670" s="27" t="s">
        <v>7073</v>
      </c>
      <c r="C1670" s="28" t="s">
        <v>588</v>
      </c>
      <c r="D1670" s="11"/>
      <c r="E1670" s="11"/>
      <c r="F1670" s="52">
        <f t="shared" si="551"/>
        <v>0</v>
      </c>
      <c r="G1670" s="53"/>
      <c r="H1670" s="11"/>
      <c r="I1670" s="68">
        <f t="shared" si="552"/>
        <v>0</v>
      </c>
      <c r="J1670" s="54"/>
      <c r="K1670" s="53"/>
      <c r="L1670" s="68">
        <f t="shared" si="518"/>
        <v>0</v>
      </c>
      <c r="M1670" s="54">
        <f t="shared" si="550"/>
        <v>0</v>
      </c>
    </row>
    <row r="1671" spans="1:13" s="2" customFormat="1" ht="13.5" x14ac:dyDescent="0.25">
      <c r="A1671" s="27" t="s">
        <v>7060</v>
      </c>
      <c r="B1671" s="27" t="s">
        <v>7074</v>
      </c>
      <c r="C1671" s="28" t="s">
        <v>650</v>
      </c>
      <c r="D1671" s="11"/>
      <c r="E1671" s="11"/>
      <c r="F1671" s="52">
        <f t="shared" si="551"/>
        <v>0</v>
      </c>
      <c r="G1671" s="53"/>
      <c r="H1671" s="11"/>
      <c r="I1671" s="68">
        <f t="shared" si="552"/>
        <v>0</v>
      </c>
      <c r="J1671" s="54"/>
      <c r="K1671" s="53"/>
      <c r="L1671" s="68">
        <f t="shared" si="518"/>
        <v>0</v>
      </c>
      <c r="M1671" s="54">
        <f t="shared" si="550"/>
        <v>0</v>
      </c>
    </row>
    <row r="1672" spans="1:13" s="2" customFormat="1" ht="54" x14ac:dyDescent="0.25">
      <c r="A1672" s="27" t="s">
        <v>7061</v>
      </c>
      <c r="B1672" s="27" t="s">
        <v>7075</v>
      </c>
      <c r="C1672" s="28" t="s">
        <v>674</v>
      </c>
      <c r="D1672" s="11"/>
      <c r="E1672" s="11"/>
      <c r="F1672" s="52">
        <f t="shared" si="551"/>
        <v>0</v>
      </c>
      <c r="G1672" s="53"/>
      <c r="H1672" s="11"/>
      <c r="I1672" s="68">
        <f t="shared" si="552"/>
        <v>0</v>
      </c>
      <c r="J1672" s="54"/>
      <c r="K1672" s="53"/>
      <c r="L1672" s="68">
        <f t="shared" si="518"/>
        <v>0</v>
      </c>
      <c r="M1672" s="54">
        <f t="shared" si="550"/>
        <v>0</v>
      </c>
    </row>
    <row r="1673" spans="1:13" s="2" customFormat="1" ht="27" x14ac:dyDescent="0.25">
      <c r="A1673" s="27" t="s">
        <v>7062</v>
      </c>
      <c r="B1673" s="27" t="s">
        <v>7076</v>
      </c>
      <c r="C1673" s="28" t="s">
        <v>722</v>
      </c>
      <c r="D1673" s="11"/>
      <c r="E1673" s="11"/>
      <c r="F1673" s="52">
        <f t="shared" si="551"/>
        <v>0</v>
      </c>
      <c r="G1673" s="53"/>
      <c r="H1673" s="11"/>
      <c r="I1673" s="68">
        <f t="shared" si="552"/>
        <v>0</v>
      </c>
      <c r="J1673" s="54"/>
      <c r="K1673" s="53"/>
      <c r="L1673" s="68">
        <f t="shared" si="518"/>
        <v>0</v>
      </c>
      <c r="M1673" s="54">
        <f t="shared" si="550"/>
        <v>0</v>
      </c>
    </row>
    <row r="1674" spans="1:13" s="2" customFormat="1" ht="27" x14ac:dyDescent="0.25">
      <c r="A1674" s="27" t="s">
        <v>7063</v>
      </c>
      <c r="B1674" s="27" t="s">
        <v>7077</v>
      </c>
      <c r="C1674" s="28" t="s">
        <v>755</v>
      </c>
      <c r="D1674" s="11"/>
      <c r="E1674" s="11"/>
      <c r="F1674" s="52">
        <f t="shared" si="551"/>
        <v>0</v>
      </c>
      <c r="G1674" s="53"/>
      <c r="H1674" s="11"/>
      <c r="I1674" s="68">
        <f t="shared" si="552"/>
        <v>0</v>
      </c>
      <c r="J1674" s="54"/>
      <c r="K1674" s="53">
        <v>14707043</v>
      </c>
      <c r="L1674" s="68">
        <f t="shared" si="518"/>
        <v>14707043</v>
      </c>
      <c r="M1674" s="54">
        <f t="shared" si="550"/>
        <v>14707043</v>
      </c>
    </row>
    <row r="1675" spans="1:13" s="2" customFormat="1" ht="27" x14ac:dyDescent="0.25">
      <c r="A1675" s="27" t="s">
        <v>7064</v>
      </c>
      <c r="B1675" s="27" t="s">
        <v>7078</v>
      </c>
      <c r="C1675" s="28" t="s">
        <v>863</v>
      </c>
      <c r="D1675" s="11"/>
      <c r="E1675" s="11"/>
      <c r="F1675" s="52">
        <f t="shared" si="551"/>
        <v>0</v>
      </c>
      <c r="G1675" s="53"/>
      <c r="H1675" s="11"/>
      <c r="I1675" s="68">
        <f t="shared" si="552"/>
        <v>0</v>
      </c>
      <c r="J1675" s="54"/>
      <c r="K1675" s="53"/>
      <c r="L1675" s="68">
        <f t="shared" si="518"/>
        <v>0</v>
      </c>
      <c r="M1675" s="54">
        <f t="shared" si="550"/>
        <v>0</v>
      </c>
    </row>
    <row r="1676" spans="1:13" s="2" customFormat="1" ht="13.5" x14ac:dyDescent="0.25">
      <c r="A1676" s="27" t="s">
        <v>7065</v>
      </c>
      <c r="B1676" s="27" t="s">
        <v>7079</v>
      </c>
      <c r="C1676" s="28" t="s">
        <v>914</v>
      </c>
      <c r="D1676" s="11"/>
      <c r="E1676" s="11"/>
      <c r="F1676" s="52">
        <f t="shared" si="551"/>
        <v>0</v>
      </c>
      <c r="G1676" s="53"/>
      <c r="H1676" s="11"/>
      <c r="I1676" s="68">
        <f t="shared" si="552"/>
        <v>0</v>
      </c>
      <c r="J1676" s="54"/>
      <c r="K1676" s="53"/>
      <c r="L1676" s="68">
        <f t="shared" si="518"/>
        <v>0</v>
      </c>
      <c r="M1676" s="54">
        <f t="shared" si="550"/>
        <v>0</v>
      </c>
    </row>
    <row r="1677" spans="1:13" s="2" customFormat="1" ht="27" x14ac:dyDescent="0.25">
      <c r="A1677" s="16" t="s">
        <v>1531</v>
      </c>
      <c r="B1677" s="16" t="s">
        <v>1532</v>
      </c>
      <c r="C1677" s="17" t="s">
        <v>1533</v>
      </c>
      <c r="D1677" s="7">
        <f t="shared" ref="D1677:K1677" si="553">D1678</f>
        <v>0</v>
      </c>
      <c r="E1677" s="7">
        <f t="shared" si="553"/>
        <v>0</v>
      </c>
      <c r="F1677" s="8">
        <f t="shared" si="553"/>
        <v>0</v>
      </c>
      <c r="G1677" s="10">
        <f t="shared" si="553"/>
        <v>0</v>
      </c>
      <c r="H1677" s="7">
        <f t="shared" si="553"/>
        <v>0</v>
      </c>
      <c r="I1677" s="65">
        <f t="shared" si="553"/>
        <v>0</v>
      </c>
      <c r="J1677" s="43">
        <f t="shared" si="553"/>
        <v>85443684</v>
      </c>
      <c r="K1677" s="10">
        <f t="shared" si="553"/>
        <v>0</v>
      </c>
      <c r="L1677" s="65">
        <f t="shared" si="518"/>
        <v>85443684</v>
      </c>
      <c r="M1677" s="43">
        <f>+I1677+L1677</f>
        <v>85443684</v>
      </c>
    </row>
    <row r="1678" spans="1:13" s="2" customFormat="1" ht="13.5" x14ac:dyDescent="0.25">
      <c r="A1678" s="16" t="s">
        <v>1534</v>
      </c>
      <c r="B1678" s="16" t="s">
        <v>1535</v>
      </c>
      <c r="C1678" s="17" t="s">
        <v>170</v>
      </c>
      <c r="D1678" s="7">
        <f t="shared" ref="D1678:K1678" si="554">+D1679</f>
        <v>0</v>
      </c>
      <c r="E1678" s="7">
        <f t="shared" si="554"/>
        <v>0</v>
      </c>
      <c r="F1678" s="8">
        <f t="shared" si="554"/>
        <v>0</v>
      </c>
      <c r="G1678" s="10">
        <f t="shared" si="554"/>
        <v>0</v>
      </c>
      <c r="H1678" s="7">
        <f t="shared" si="554"/>
        <v>0</v>
      </c>
      <c r="I1678" s="65">
        <f t="shared" si="554"/>
        <v>0</v>
      </c>
      <c r="J1678" s="43">
        <f t="shared" si="554"/>
        <v>85443684</v>
      </c>
      <c r="K1678" s="10">
        <f t="shared" si="554"/>
        <v>0</v>
      </c>
      <c r="L1678" s="65">
        <f t="shared" si="518"/>
        <v>85443684</v>
      </c>
      <c r="M1678" s="43">
        <f>+I1678+L1678</f>
        <v>85443684</v>
      </c>
    </row>
    <row r="1679" spans="1:13" s="2" customFormat="1" ht="13.5" x14ac:dyDescent="0.25">
      <c r="A1679" s="16" t="s">
        <v>1536</v>
      </c>
      <c r="B1679" s="16" t="s">
        <v>1537</v>
      </c>
      <c r="C1679" s="17" t="s">
        <v>330</v>
      </c>
      <c r="D1679" s="7">
        <f t="shared" ref="D1679:E1679" si="555">SUM(D1680:D1690)</f>
        <v>0</v>
      </c>
      <c r="E1679" s="7">
        <f t="shared" si="555"/>
        <v>0</v>
      </c>
      <c r="F1679" s="8">
        <f>+D1679+E1679</f>
        <v>0</v>
      </c>
      <c r="G1679" s="10">
        <f>SUM(G1680:G1690)</f>
        <v>0</v>
      </c>
      <c r="H1679" s="7">
        <f>SUM(H1680:H1690)</f>
        <v>0</v>
      </c>
      <c r="I1679" s="65">
        <f>+SUM(F1679:H1679)</f>
        <v>0</v>
      </c>
      <c r="J1679" s="43">
        <f>SUM(J1680:J1690)</f>
        <v>85443684</v>
      </c>
      <c r="K1679" s="10">
        <f>SUM(K1680:K1690)</f>
        <v>0</v>
      </c>
      <c r="L1679" s="65">
        <f t="shared" si="518"/>
        <v>85443684</v>
      </c>
      <c r="M1679" s="42">
        <f>SUM(M1680:M1690)</f>
        <v>85443684</v>
      </c>
    </row>
    <row r="1680" spans="1:13" s="2" customFormat="1" ht="27" x14ac:dyDescent="0.25">
      <c r="A1680" s="27" t="s">
        <v>1538</v>
      </c>
      <c r="B1680" s="27" t="s">
        <v>1539</v>
      </c>
      <c r="C1680" s="28" t="s">
        <v>333</v>
      </c>
      <c r="D1680" s="11"/>
      <c r="E1680" s="11"/>
      <c r="F1680" s="52">
        <f>SUM(D1680:E1680)</f>
        <v>0</v>
      </c>
      <c r="G1680" s="53"/>
      <c r="H1680" s="11"/>
      <c r="I1680" s="68">
        <f>SUM(F1680:H1680)</f>
        <v>0</v>
      </c>
      <c r="J1680" s="54"/>
      <c r="K1680" s="53"/>
      <c r="L1680" s="68">
        <f t="shared" si="518"/>
        <v>0</v>
      </c>
      <c r="M1680" s="54">
        <f t="shared" ref="M1680:M1690" si="556">+L1680+I1680</f>
        <v>0</v>
      </c>
    </row>
    <row r="1681" spans="1:13" s="2" customFormat="1" ht="13.5" x14ac:dyDescent="0.25">
      <c r="A1681" s="27" t="s">
        <v>1540</v>
      </c>
      <c r="B1681" s="27" t="s">
        <v>1541</v>
      </c>
      <c r="C1681" s="28" t="s">
        <v>369</v>
      </c>
      <c r="D1681" s="11"/>
      <c r="E1681" s="11"/>
      <c r="F1681" s="52">
        <f t="shared" ref="F1681:F1690" si="557">SUM(D1681:E1681)</f>
        <v>0</v>
      </c>
      <c r="G1681" s="53"/>
      <c r="H1681" s="11"/>
      <c r="I1681" s="68">
        <f t="shared" ref="I1681:I1690" si="558">SUM(F1681:H1681)</f>
        <v>0</v>
      </c>
      <c r="J1681" s="54"/>
      <c r="K1681" s="53"/>
      <c r="L1681" s="68">
        <f t="shared" si="518"/>
        <v>0</v>
      </c>
      <c r="M1681" s="54">
        <f t="shared" si="556"/>
        <v>0</v>
      </c>
    </row>
    <row r="1682" spans="1:13" s="2" customFormat="1" ht="40.5" x14ac:dyDescent="0.25">
      <c r="A1682" s="27" t="s">
        <v>1542</v>
      </c>
      <c r="B1682" s="27" t="s">
        <v>1543</v>
      </c>
      <c r="C1682" s="28" t="s">
        <v>384</v>
      </c>
      <c r="D1682" s="11"/>
      <c r="E1682" s="11"/>
      <c r="F1682" s="52">
        <f t="shared" si="557"/>
        <v>0</v>
      </c>
      <c r="G1682" s="53"/>
      <c r="H1682" s="11"/>
      <c r="I1682" s="68">
        <f t="shared" si="558"/>
        <v>0</v>
      </c>
      <c r="J1682" s="54"/>
      <c r="K1682" s="53"/>
      <c r="L1682" s="68">
        <f t="shared" si="518"/>
        <v>0</v>
      </c>
      <c r="M1682" s="54">
        <f t="shared" si="556"/>
        <v>0</v>
      </c>
    </row>
    <row r="1683" spans="1:13" s="2" customFormat="1" ht="27" x14ac:dyDescent="0.25">
      <c r="A1683" s="27" t="s">
        <v>1544</v>
      </c>
      <c r="B1683" s="27" t="s">
        <v>1545</v>
      </c>
      <c r="C1683" s="28" t="s">
        <v>459</v>
      </c>
      <c r="D1683" s="11"/>
      <c r="E1683" s="11"/>
      <c r="F1683" s="52">
        <f t="shared" si="557"/>
        <v>0</v>
      </c>
      <c r="G1683" s="53"/>
      <c r="H1683" s="11"/>
      <c r="I1683" s="68">
        <f t="shared" si="558"/>
        <v>0</v>
      </c>
      <c r="J1683" s="54"/>
      <c r="K1683" s="53"/>
      <c r="L1683" s="68">
        <f t="shared" si="518"/>
        <v>0</v>
      </c>
      <c r="M1683" s="54">
        <f t="shared" si="556"/>
        <v>0</v>
      </c>
    </row>
    <row r="1684" spans="1:13" s="2" customFormat="1" ht="13.5" x14ac:dyDescent="0.25">
      <c r="A1684" s="27" t="s">
        <v>1546</v>
      </c>
      <c r="B1684" s="27" t="s">
        <v>1547</v>
      </c>
      <c r="C1684" s="28" t="s">
        <v>588</v>
      </c>
      <c r="D1684" s="11"/>
      <c r="E1684" s="11"/>
      <c r="F1684" s="52">
        <f t="shared" si="557"/>
        <v>0</v>
      </c>
      <c r="G1684" s="53"/>
      <c r="H1684" s="11"/>
      <c r="I1684" s="68">
        <f t="shared" si="558"/>
        <v>0</v>
      </c>
      <c r="J1684" s="54"/>
      <c r="K1684" s="53"/>
      <c r="L1684" s="68">
        <f t="shared" ref="L1684:L1747" si="559">SUM(J1684:K1684)</f>
        <v>0</v>
      </c>
      <c r="M1684" s="54">
        <f t="shared" si="556"/>
        <v>0</v>
      </c>
    </row>
    <row r="1685" spans="1:13" s="2" customFormat="1" ht="13.5" x14ac:dyDescent="0.25">
      <c r="A1685" s="27" t="s">
        <v>1548</v>
      </c>
      <c r="B1685" s="27" t="s">
        <v>1549</v>
      </c>
      <c r="C1685" s="28" t="s">
        <v>650</v>
      </c>
      <c r="D1685" s="11"/>
      <c r="E1685" s="11"/>
      <c r="F1685" s="52">
        <f t="shared" si="557"/>
        <v>0</v>
      </c>
      <c r="G1685" s="53"/>
      <c r="H1685" s="11"/>
      <c r="I1685" s="68">
        <f t="shared" si="558"/>
        <v>0</v>
      </c>
      <c r="J1685" s="54"/>
      <c r="K1685" s="53"/>
      <c r="L1685" s="68">
        <f t="shared" si="559"/>
        <v>0</v>
      </c>
      <c r="M1685" s="54">
        <f t="shared" si="556"/>
        <v>0</v>
      </c>
    </row>
    <row r="1686" spans="1:13" s="2" customFormat="1" ht="54" x14ac:dyDescent="0.25">
      <c r="A1686" s="27" t="s">
        <v>1550</v>
      </c>
      <c r="B1686" s="27" t="s">
        <v>1551</v>
      </c>
      <c r="C1686" s="28" t="s">
        <v>674</v>
      </c>
      <c r="D1686" s="11"/>
      <c r="E1686" s="11"/>
      <c r="F1686" s="52">
        <f t="shared" si="557"/>
        <v>0</v>
      </c>
      <c r="G1686" s="53"/>
      <c r="H1686" s="11"/>
      <c r="I1686" s="68">
        <f t="shared" si="558"/>
        <v>0</v>
      </c>
      <c r="J1686" s="54"/>
      <c r="K1686" s="53"/>
      <c r="L1686" s="68">
        <f t="shared" si="559"/>
        <v>0</v>
      </c>
      <c r="M1686" s="54">
        <f t="shared" si="556"/>
        <v>0</v>
      </c>
    </row>
    <row r="1687" spans="1:13" s="2" customFormat="1" ht="27" x14ac:dyDescent="0.25">
      <c r="A1687" s="27" t="s">
        <v>1552</v>
      </c>
      <c r="B1687" s="27" t="s">
        <v>1553</v>
      </c>
      <c r="C1687" s="28" t="s">
        <v>722</v>
      </c>
      <c r="D1687" s="11"/>
      <c r="E1687" s="11"/>
      <c r="F1687" s="52">
        <f t="shared" si="557"/>
        <v>0</v>
      </c>
      <c r="G1687" s="53"/>
      <c r="H1687" s="11"/>
      <c r="I1687" s="68">
        <f t="shared" si="558"/>
        <v>0</v>
      </c>
      <c r="J1687" s="54"/>
      <c r="K1687" s="53"/>
      <c r="L1687" s="68">
        <f t="shared" si="559"/>
        <v>0</v>
      </c>
      <c r="M1687" s="54">
        <f t="shared" si="556"/>
        <v>0</v>
      </c>
    </row>
    <row r="1688" spans="1:13" s="2" customFormat="1" ht="27" x14ac:dyDescent="0.25">
      <c r="A1688" s="27" t="s">
        <v>1554</v>
      </c>
      <c r="B1688" s="27" t="s">
        <v>1555</v>
      </c>
      <c r="C1688" s="28" t="s">
        <v>755</v>
      </c>
      <c r="D1688" s="11"/>
      <c r="E1688" s="11"/>
      <c r="F1688" s="52">
        <f t="shared" si="557"/>
        <v>0</v>
      </c>
      <c r="G1688" s="53"/>
      <c r="H1688" s="11"/>
      <c r="I1688" s="68">
        <f t="shared" si="558"/>
        <v>0</v>
      </c>
      <c r="J1688" s="54">
        <v>85443684</v>
      </c>
      <c r="K1688" s="53"/>
      <c r="L1688" s="68">
        <f t="shared" si="559"/>
        <v>85443684</v>
      </c>
      <c r="M1688" s="54">
        <f t="shared" si="556"/>
        <v>85443684</v>
      </c>
    </row>
    <row r="1689" spans="1:13" s="2" customFormat="1" ht="27" x14ac:dyDescent="0.25">
      <c r="A1689" s="27" t="s">
        <v>1556</v>
      </c>
      <c r="B1689" s="27" t="s">
        <v>1557</v>
      </c>
      <c r="C1689" s="28" t="s">
        <v>863</v>
      </c>
      <c r="D1689" s="11"/>
      <c r="E1689" s="11"/>
      <c r="F1689" s="52">
        <f t="shared" si="557"/>
        <v>0</v>
      </c>
      <c r="G1689" s="53"/>
      <c r="H1689" s="11"/>
      <c r="I1689" s="68">
        <f t="shared" si="558"/>
        <v>0</v>
      </c>
      <c r="J1689" s="54"/>
      <c r="K1689" s="53"/>
      <c r="L1689" s="68">
        <f t="shared" si="559"/>
        <v>0</v>
      </c>
      <c r="M1689" s="54">
        <f t="shared" si="556"/>
        <v>0</v>
      </c>
    </row>
    <row r="1690" spans="1:13" s="2" customFormat="1" ht="13.5" x14ac:dyDescent="0.25">
      <c r="A1690" s="27" t="s">
        <v>1558</v>
      </c>
      <c r="B1690" s="27" t="s">
        <v>1559</v>
      </c>
      <c r="C1690" s="28" t="s">
        <v>914</v>
      </c>
      <c r="D1690" s="11"/>
      <c r="E1690" s="11"/>
      <c r="F1690" s="52">
        <f t="shared" si="557"/>
        <v>0</v>
      </c>
      <c r="G1690" s="53"/>
      <c r="H1690" s="11"/>
      <c r="I1690" s="68">
        <f t="shared" si="558"/>
        <v>0</v>
      </c>
      <c r="J1690" s="54"/>
      <c r="K1690" s="53"/>
      <c r="L1690" s="68">
        <f t="shared" si="559"/>
        <v>0</v>
      </c>
      <c r="M1690" s="54">
        <f t="shared" si="556"/>
        <v>0</v>
      </c>
    </row>
    <row r="1691" spans="1:13" s="2" customFormat="1" ht="27" x14ac:dyDescent="0.25">
      <c r="A1691" s="16" t="s">
        <v>3727</v>
      </c>
      <c r="B1691" s="16" t="s">
        <v>3728</v>
      </c>
      <c r="C1691" s="17" t="s">
        <v>3755</v>
      </c>
      <c r="D1691" s="7">
        <f t="shared" ref="D1691:K1691" si="560">D1692</f>
        <v>0</v>
      </c>
      <c r="E1691" s="7">
        <f t="shared" si="560"/>
        <v>0</v>
      </c>
      <c r="F1691" s="8">
        <f t="shared" si="560"/>
        <v>0</v>
      </c>
      <c r="G1691" s="10">
        <f t="shared" si="560"/>
        <v>0</v>
      </c>
      <c r="H1691" s="7">
        <f t="shared" si="560"/>
        <v>0</v>
      </c>
      <c r="I1691" s="65">
        <f t="shared" si="560"/>
        <v>0</v>
      </c>
      <c r="J1691" s="43">
        <f t="shared" si="560"/>
        <v>307743946</v>
      </c>
      <c r="K1691" s="10">
        <f t="shared" si="560"/>
        <v>0</v>
      </c>
      <c r="L1691" s="65">
        <f t="shared" si="559"/>
        <v>307743946</v>
      </c>
      <c r="M1691" s="43">
        <f>+I1691+L1691</f>
        <v>307743946</v>
      </c>
    </row>
    <row r="1692" spans="1:13" s="2" customFormat="1" ht="13.5" x14ac:dyDescent="0.25">
      <c r="A1692" s="16" t="s">
        <v>3729</v>
      </c>
      <c r="B1692" s="16" t="s">
        <v>3730</v>
      </c>
      <c r="C1692" s="17" t="s">
        <v>170</v>
      </c>
      <c r="D1692" s="7">
        <f t="shared" ref="D1692:K1692" si="561">+D1693</f>
        <v>0</v>
      </c>
      <c r="E1692" s="7">
        <f t="shared" si="561"/>
        <v>0</v>
      </c>
      <c r="F1692" s="8">
        <f t="shared" si="561"/>
        <v>0</v>
      </c>
      <c r="G1692" s="10">
        <f t="shared" si="561"/>
        <v>0</v>
      </c>
      <c r="H1692" s="7">
        <f t="shared" si="561"/>
        <v>0</v>
      </c>
      <c r="I1692" s="65">
        <f t="shared" si="561"/>
        <v>0</v>
      </c>
      <c r="J1692" s="43">
        <f t="shared" si="561"/>
        <v>307743946</v>
      </c>
      <c r="K1692" s="10">
        <f t="shared" si="561"/>
        <v>0</v>
      </c>
      <c r="L1692" s="65">
        <f t="shared" si="559"/>
        <v>307743946</v>
      </c>
      <c r="M1692" s="43">
        <f>+I1692+L1692</f>
        <v>307743946</v>
      </c>
    </row>
    <row r="1693" spans="1:13" s="2" customFormat="1" ht="13.5" x14ac:dyDescent="0.25">
      <c r="A1693" s="16" t="s">
        <v>3731</v>
      </c>
      <c r="B1693" s="16" t="s">
        <v>3732</v>
      </c>
      <c r="C1693" s="17" t="s">
        <v>330</v>
      </c>
      <c r="D1693" s="7">
        <f t="shared" ref="D1693:E1693" si="562">SUM(D1694:D1704)</f>
        <v>0</v>
      </c>
      <c r="E1693" s="7">
        <f t="shared" si="562"/>
        <v>0</v>
      </c>
      <c r="F1693" s="8">
        <f>+D1693+E1693</f>
        <v>0</v>
      </c>
      <c r="G1693" s="10">
        <f>SUM(G1694:G1704)</f>
        <v>0</v>
      </c>
      <c r="H1693" s="7">
        <f>SUM(H1694:H1704)</f>
        <v>0</v>
      </c>
      <c r="I1693" s="65">
        <f>+SUM(F1693:H1693)</f>
        <v>0</v>
      </c>
      <c r="J1693" s="43">
        <f>SUM(J1694:J1704)</f>
        <v>307743946</v>
      </c>
      <c r="K1693" s="10">
        <f>SUM(K1694:K1704)</f>
        <v>0</v>
      </c>
      <c r="L1693" s="65">
        <f t="shared" si="559"/>
        <v>307743946</v>
      </c>
      <c r="M1693" s="42">
        <f>SUM(M1694:M1704)</f>
        <v>307743946</v>
      </c>
    </row>
    <row r="1694" spans="1:13" s="2" customFormat="1" ht="27" x14ac:dyDescent="0.25">
      <c r="A1694" s="27" t="s">
        <v>3733</v>
      </c>
      <c r="B1694" s="27" t="s">
        <v>3734</v>
      </c>
      <c r="C1694" s="28" t="s">
        <v>333</v>
      </c>
      <c r="D1694" s="11"/>
      <c r="E1694" s="11"/>
      <c r="F1694" s="52">
        <f>SUM(D1694:E1694)</f>
        <v>0</v>
      </c>
      <c r="G1694" s="53"/>
      <c r="H1694" s="11"/>
      <c r="I1694" s="68">
        <f>SUM(F1694:H1694)</f>
        <v>0</v>
      </c>
      <c r="J1694" s="54"/>
      <c r="K1694" s="53"/>
      <c r="L1694" s="68">
        <f t="shared" si="559"/>
        <v>0</v>
      </c>
      <c r="M1694" s="54">
        <f t="shared" ref="M1694:M1704" si="563">+L1694+I1694</f>
        <v>0</v>
      </c>
    </row>
    <row r="1695" spans="1:13" s="2" customFormat="1" ht="13.5" x14ac:dyDescent="0.25">
      <c r="A1695" s="27" t="s">
        <v>3735</v>
      </c>
      <c r="B1695" s="27" t="s">
        <v>3736</v>
      </c>
      <c r="C1695" s="28" t="s">
        <v>369</v>
      </c>
      <c r="D1695" s="11"/>
      <c r="E1695" s="11"/>
      <c r="F1695" s="52">
        <f t="shared" ref="F1695:F1704" si="564">SUM(D1695:E1695)</f>
        <v>0</v>
      </c>
      <c r="G1695" s="53"/>
      <c r="H1695" s="11"/>
      <c r="I1695" s="68">
        <f t="shared" ref="I1695:I1704" si="565">SUM(F1695:H1695)</f>
        <v>0</v>
      </c>
      <c r="J1695" s="54"/>
      <c r="K1695" s="53"/>
      <c r="L1695" s="68">
        <f t="shared" si="559"/>
        <v>0</v>
      </c>
      <c r="M1695" s="54">
        <f t="shared" si="563"/>
        <v>0</v>
      </c>
    </row>
    <row r="1696" spans="1:13" s="2" customFormat="1" ht="40.5" x14ac:dyDescent="0.25">
      <c r="A1696" s="27" t="s">
        <v>3737</v>
      </c>
      <c r="B1696" s="27" t="s">
        <v>3738</v>
      </c>
      <c r="C1696" s="28" t="s">
        <v>384</v>
      </c>
      <c r="D1696" s="11"/>
      <c r="E1696" s="11"/>
      <c r="F1696" s="52">
        <f t="shared" si="564"/>
        <v>0</v>
      </c>
      <c r="G1696" s="53"/>
      <c r="H1696" s="11"/>
      <c r="I1696" s="68">
        <f t="shared" si="565"/>
        <v>0</v>
      </c>
      <c r="J1696" s="54"/>
      <c r="K1696" s="53"/>
      <c r="L1696" s="68">
        <f t="shared" si="559"/>
        <v>0</v>
      </c>
      <c r="M1696" s="54">
        <f t="shared" si="563"/>
        <v>0</v>
      </c>
    </row>
    <row r="1697" spans="1:13" s="2" customFormat="1" ht="27" x14ac:dyDescent="0.25">
      <c r="A1697" s="27" t="s">
        <v>3739</v>
      </c>
      <c r="B1697" s="27" t="s">
        <v>3740</v>
      </c>
      <c r="C1697" s="28" t="s">
        <v>459</v>
      </c>
      <c r="D1697" s="11"/>
      <c r="E1697" s="11"/>
      <c r="F1697" s="52">
        <f t="shared" si="564"/>
        <v>0</v>
      </c>
      <c r="G1697" s="53"/>
      <c r="H1697" s="11"/>
      <c r="I1697" s="68">
        <f t="shared" si="565"/>
        <v>0</v>
      </c>
      <c r="J1697" s="54"/>
      <c r="K1697" s="53"/>
      <c r="L1697" s="68">
        <f t="shared" si="559"/>
        <v>0</v>
      </c>
      <c r="M1697" s="54">
        <f t="shared" si="563"/>
        <v>0</v>
      </c>
    </row>
    <row r="1698" spans="1:13" s="2" customFormat="1" ht="13.5" x14ac:dyDescent="0.25">
      <c r="A1698" s="27" t="s">
        <v>3741</v>
      </c>
      <c r="B1698" s="27" t="s">
        <v>3742</v>
      </c>
      <c r="C1698" s="28" t="s">
        <v>588</v>
      </c>
      <c r="D1698" s="11"/>
      <c r="E1698" s="11"/>
      <c r="F1698" s="52">
        <f t="shared" si="564"/>
        <v>0</v>
      </c>
      <c r="G1698" s="53"/>
      <c r="H1698" s="11"/>
      <c r="I1698" s="68">
        <f t="shared" si="565"/>
        <v>0</v>
      </c>
      <c r="J1698" s="54"/>
      <c r="K1698" s="53"/>
      <c r="L1698" s="68">
        <f t="shared" si="559"/>
        <v>0</v>
      </c>
      <c r="M1698" s="54">
        <f t="shared" si="563"/>
        <v>0</v>
      </c>
    </row>
    <row r="1699" spans="1:13" s="2" customFormat="1" ht="13.5" x14ac:dyDescent="0.25">
      <c r="A1699" s="27" t="s">
        <v>3743</v>
      </c>
      <c r="B1699" s="27" t="s">
        <v>3744</v>
      </c>
      <c r="C1699" s="28" t="s">
        <v>650</v>
      </c>
      <c r="D1699" s="11"/>
      <c r="E1699" s="11"/>
      <c r="F1699" s="52">
        <f t="shared" si="564"/>
        <v>0</v>
      </c>
      <c r="G1699" s="53"/>
      <c r="H1699" s="11"/>
      <c r="I1699" s="68">
        <f t="shared" si="565"/>
        <v>0</v>
      </c>
      <c r="J1699" s="54"/>
      <c r="K1699" s="53"/>
      <c r="L1699" s="68">
        <f t="shared" si="559"/>
        <v>0</v>
      </c>
      <c r="M1699" s="54">
        <f t="shared" si="563"/>
        <v>0</v>
      </c>
    </row>
    <row r="1700" spans="1:13" s="2" customFormat="1" ht="54" x14ac:dyDescent="0.25">
      <c r="A1700" s="27" t="s">
        <v>3745</v>
      </c>
      <c r="B1700" s="27" t="s">
        <v>3746</v>
      </c>
      <c r="C1700" s="28" t="s">
        <v>674</v>
      </c>
      <c r="D1700" s="11"/>
      <c r="E1700" s="11"/>
      <c r="F1700" s="52">
        <f t="shared" si="564"/>
        <v>0</v>
      </c>
      <c r="G1700" s="53"/>
      <c r="H1700" s="11"/>
      <c r="I1700" s="68">
        <f t="shared" si="565"/>
        <v>0</v>
      </c>
      <c r="J1700" s="54"/>
      <c r="K1700" s="53"/>
      <c r="L1700" s="68">
        <f t="shared" si="559"/>
        <v>0</v>
      </c>
      <c r="M1700" s="54">
        <f t="shared" si="563"/>
        <v>0</v>
      </c>
    </row>
    <row r="1701" spans="1:13" s="2" customFormat="1" ht="27" x14ac:dyDescent="0.25">
      <c r="A1701" s="27" t="s">
        <v>3747</v>
      </c>
      <c r="B1701" s="27" t="s">
        <v>3748</v>
      </c>
      <c r="C1701" s="28" t="s">
        <v>722</v>
      </c>
      <c r="D1701" s="11"/>
      <c r="E1701" s="11"/>
      <c r="F1701" s="52">
        <f t="shared" si="564"/>
        <v>0</v>
      </c>
      <c r="G1701" s="53"/>
      <c r="H1701" s="11"/>
      <c r="I1701" s="68">
        <f t="shared" si="565"/>
        <v>0</v>
      </c>
      <c r="J1701" s="54"/>
      <c r="K1701" s="53"/>
      <c r="L1701" s="68">
        <f t="shared" si="559"/>
        <v>0</v>
      </c>
      <c r="M1701" s="54">
        <f t="shared" si="563"/>
        <v>0</v>
      </c>
    </row>
    <row r="1702" spans="1:13" s="2" customFormat="1" ht="27" x14ac:dyDescent="0.25">
      <c r="A1702" s="27" t="s">
        <v>3749</v>
      </c>
      <c r="B1702" s="27" t="s">
        <v>3750</v>
      </c>
      <c r="C1702" s="28" t="s">
        <v>755</v>
      </c>
      <c r="D1702" s="11"/>
      <c r="E1702" s="11"/>
      <c r="F1702" s="52">
        <f t="shared" si="564"/>
        <v>0</v>
      </c>
      <c r="G1702" s="53"/>
      <c r="H1702" s="11"/>
      <c r="I1702" s="68">
        <f t="shared" si="565"/>
        <v>0</v>
      </c>
      <c r="J1702" s="54">
        <v>307743946</v>
      </c>
      <c r="K1702" s="53"/>
      <c r="L1702" s="68">
        <f t="shared" si="559"/>
        <v>307743946</v>
      </c>
      <c r="M1702" s="54">
        <f t="shared" si="563"/>
        <v>307743946</v>
      </c>
    </row>
    <row r="1703" spans="1:13" s="2" customFormat="1" ht="27" x14ac:dyDescent="0.25">
      <c r="A1703" s="27" t="s">
        <v>3751</v>
      </c>
      <c r="B1703" s="27" t="s">
        <v>3752</v>
      </c>
      <c r="C1703" s="28" t="s">
        <v>863</v>
      </c>
      <c r="D1703" s="11"/>
      <c r="E1703" s="11"/>
      <c r="F1703" s="52">
        <f t="shared" si="564"/>
        <v>0</v>
      </c>
      <c r="G1703" s="53"/>
      <c r="H1703" s="11"/>
      <c r="I1703" s="68">
        <f t="shared" si="565"/>
        <v>0</v>
      </c>
      <c r="J1703" s="54"/>
      <c r="K1703" s="53"/>
      <c r="L1703" s="68">
        <f t="shared" si="559"/>
        <v>0</v>
      </c>
      <c r="M1703" s="54">
        <f t="shared" si="563"/>
        <v>0</v>
      </c>
    </row>
    <row r="1704" spans="1:13" s="2" customFormat="1" ht="13.5" x14ac:dyDescent="0.25">
      <c r="A1704" s="27" t="s">
        <v>3753</v>
      </c>
      <c r="B1704" s="27" t="s">
        <v>3754</v>
      </c>
      <c r="C1704" s="28" t="s">
        <v>914</v>
      </c>
      <c r="D1704" s="11"/>
      <c r="E1704" s="11"/>
      <c r="F1704" s="52">
        <f t="shared" si="564"/>
        <v>0</v>
      </c>
      <c r="G1704" s="53"/>
      <c r="H1704" s="11"/>
      <c r="I1704" s="68">
        <f t="shared" si="565"/>
        <v>0</v>
      </c>
      <c r="J1704" s="54"/>
      <c r="K1704" s="53"/>
      <c r="L1704" s="68">
        <f t="shared" si="559"/>
        <v>0</v>
      </c>
      <c r="M1704" s="54">
        <f t="shared" si="563"/>
        <v>0</v>
      </c>
    </row>
    <row r="1705" spans="1:13" s="2" customFormat="1" ht="27" x14ac:dyDescent="0.25">
      <c r="A1705" s="16" t="s">
        <v>3756</v>
      </c>
      <c r="B1705" s="16" t="s">
        <v>3757</v>
      </c>
      <c r="C1705" s="17" t="s">
        <v>3784</v>
      </c>
      <c r="D1705" s="7">
        <f t="shared" ref="D1705:K1705" si="566">D1706</f>
        <v>0</v>
      </c>
      <c r="E1705" s="7">
        <f t="shared" si="566"/>
        <v>0</v>
      </c>
      <c r="F1705" s="8">
        <f t="shared" si="566"/>
        <v>0</v>
      </c>
      <c r="G1705" s="10">
        <f t="shared" si="566"/>
        <v>0</v>
      </c>
      <c r="H1705" s="7">
        <f t="shared" si="566"/>
        <v>0</v>
      </c>
      <c r="I1705" s="65">
        <f t="shared" si="566"/>
        <v>0</v>
      </c>
      <c r="J1705" s="43">
        <f t="shared" si="566"/>
        <v>16415400</v>
      </c>
      <c r="K1705" s="10">
        <f t="shared" si="566"/>
        <v>0</v>
      </c>
      <c r="L1705" s="65">
        <f t="shared" si="559"/>
        <v>16415400</v>
      </c>
      <c r="M1705" s="43">
        <f>+I1705+L1705</f>
        <v>16415400</v>
      </c>
    </row>
    <row r="1706" spans="1:13" s="2" customFormat="1" ht="13.5" x14ac:dyDescent="0.25">
      <c r="A1706" s="16" t="s">
        <v>3758</v>
      </c>
      <c r="B1706" s="16" t="s">
        <v>3759</v>
      </c>
      <c r="C1706" s="17" t="s">
        <v>170</v>
      </c>
      <c r="D1706" s="7">
        <f t="shared" ref="D1706:K1706" si="567">+D1707</f>
        <v>0</v>
      </c>
      <c r="E1706" s="7">
        <f t="shared" si="567"/>
        <v>0</v>
      </c>
      <c r="F1706" s="8">
        <f t="shared" si="567"/>
        <v>0</v>
      </c>
      <c r="G1706" s="10">
        <f t="shared" si="567"/>
        <v>0</v>
      </c>
      <c r="H1706" s="7">
        <f t="shared" si="567"/>
        <v>0</v>
      </c>
      <c r="I1706" s="65">
        <f t="shared" si="567"/>
        <v>0</v>
      </c>
      <c r="J1706" s="43">
        <f t="shared" si="567"/>
        <v>16415400</v>
      </c>
      <c r="K1706" s="10">
        <f t="shared" si="567"/>
        <v>0</v>
      </c>
      <c r="L1706" s="65">
        <f t="shared" si="559"/>
        <v>16415400</v>
      </c>
      <c r="M1706" s="43">
        <f>+I1706+L1706</f>
        <v>16415400</v>
      </c>
    </row>
    <row r="1707" spans="1:13" s="2" customFormat="1" ht="13.5" x14ac:dyDescent="0.25">
      <c r="A1707" s="16" t="s">
        <v>3760</v>
      </c>
      <c r="B1707" s="16" t="s">
        <v>3761</v>
      </c>
      <c r="C1707" s="17" t="s">
        <v>330</v>
      </c>
      <c r="D1707" s="7">
        <f t="shared" ref="D1707:E1707" si="568">SUM(D1708:D1718)</f>
        <v>0</v>
      </c>
      <c r="E1707" s="7">
        <f t="shared" si="568"/>
        <v>0</v>
      </c>
      <c r="F1707" s="8">
        <f>+D1707+E1707</f>
        <v>0</v>
      </c>
      <c r="G1707" s="10">
        <f>SUM(G1708:G1718)</f>
        <v>0</v>
      </c>
      <c r="H1707" s="7">
        <f>SUM(H1708:H1718)</f>
        <v>0</v>
      </c>
      <c r="I1707" s="65">
        <f>+SUM(F1707:H1707)</f>
        <v>0</v>
      </c>
      <c r="J1707" s="43">
        <f>SUM(J1708:J1718)</f>
        <v>16415400</v>
      </c>
      <c r="K1707" s="10">
        <f>SUM(K1708:K1718)</f>
        <v>0</v>
      </c>
      <c r="L1707" s="65">
        <f t="shared" si="559"/>
        <v>16415400</v>
      </c>
      <c r="M1707" s="42">
        <f>SUM(M1708:M1718)</f>
        <v>16415400</v>
      </c>
    </row>
    <row r="1708" spans="1:13" s="2" customFormat="1" ht="27" x14ac:dyDescent="0.25">
      <c r="A1708" s="27" t="s">
        <v>3762</v>
      </c>
      <c r="B1708" s="27" t="s">
        <v>3763</v>
      </c>
      <c r="C1708" s="28" t="s">
        <v>333</v>
      </c>
      <c r="D1708" s="11"/>
      <c r="E1708" s="11"/>
      <c r="F1708" s="52">
        <f>SUM(D1708:E1708)</f>
        <v>0</v>
      </c>
      <c r="G1708" s="53"/>
      <c r="H1708" s="11"/>
      <c r="I1708" s="68">
        <f>SUM(F1708:H1708)</f>
        <v>0</v>
      </c>
      <c r="J1708" s="54"/>
      <c r="K1708" s="53"/>
      <c r="L1708" s="68">
        <f t="shared" si="559"/>
        <v>0</v>
      </c>
      <c r="M1708" s="54">
        <f t="shared" ref="M1708:M1718" si="569">+L1708+I1708</f>
        <v>0</v>
      </c>
    </row>
    <row r="1709" spans="1:13" s="2" customFormat="1" ht="13.5" x14ac:dyDescent="0.25">
      <c r="A1709" s="27" t="s">
        <v>3764</v>
      </c>
      <c r="B1709" s="27" t="s">
        <v>3765</v>
      </c>
      <c r="C1709" s="28" t="s">
        <v>369</v>
      </c>
      <c r="D1709" s="11"/>
      <c r="E1709" s="11"/>
      <c r="F1709" s="52">
        <f t="shared" ref="F1709:F1718" si="570">SUM(D1709:E1709)</f>
        <v>0</v>
      </c>
      <c r="G1709" s="53"/>
      <c r="H1709" s="11"/>
      <c r="I1709" s="68">
        <f t="shared" ref="I1709:I1718" si="571">SUM(F1709:H1709)</f>
        <v>0</v>
      </c>
      <c r="J1709" s="54"/>
      <c r="K1709" s="53"/>
      <c r="L1709" s="68">
        <f t="shared" si="559"/>
        <v>0</v>
      </c>
      <c r="M1709" s="54">
        <f t="shared" si="569"/>
        <v>0</v>
      </c>
    </row>
    <row r="1710" spans="1:13" s="2" customFormat="1" ht="40.5" x14ac:dyDescent="0.25">
      <c r="A1710" s="27" t="s">
        <v>3766</v>
      </c>
      <c r="B1710" s="27" t="s">
        <v>3767</v>
      </c>
      <c r="C1710" s="28" t="s">
        <v>384</v>
      </c>
      <c r="D1710" s="11"/>
      <c r="E1710" s="11"/>
      <c r="F1710" s="52">
        <f t="shared" si="570"/>
        <v>0</v>
      </c>
      <c r="G1710" s="53"/>
      <c r="H1710" s="11"/>
      <c r="I1710" s="68">
        <f t="shared" si="571"/>
        <v>0</v>
      </c>
      <c r="J1710" s="54"/>
      <c r="K1710" s="53"/>
      <c r="L1710" s="68">
        <f t="shared" si="559"/>
        <v>0</v>
      </c>
      <c r="M1710" s="54">
        <f t="shared" si="569"/>
        <v>0</v>
      </c>
    </row>
    <row r="1711" spans="1:13" s="2" customFormat="1" ht="27" x14ac:dyDescent="0.25">
      <c r="A1711" s="27" t="s">
        <v>3768</v>
      </c>
      <c r="B1711" s="27" t="s">
        <v>3769</v>
      </c>
      <c r="C1711" s="28" t="s">
        <v>459</v>
      </c>
      <c r="D1711" s="11"/>
      <c r="E1711" s="11"/>
      <c r="F1711" s="52">
        <f t="shared" si="570"/>
        <v>0</v>
      </c>
      <c r="G1711" s="53"/>
      <c r="H1711" s="11"/>
      <c r="I1711" s="68">
        <f t="shared" si="571"/>
        <v>0</v>
      </c>
      <c r="J1711" s="54"/>
      <c r="K1711" s="53"/>
      <c r="L1711" s="68">
        <f t="shared" si="559"/>
        <v>0</v>
      </c>
      <c r="M1711" s="54">
        <f t="shared" si="569"/>
        <v>0</v>
      </c>
    </row>
    <row r="1712" spans="1:13" s="2" customFormat="1" ht="13.5" x14ac:dyDescent="0.25">
      <c r="A1712" s="27" t="s">
        <v>3770</v>
      </c>
      <c r="B1712" s="27" t="s">
        <v>3771</v>
      </c>
      <c r="C1712" s="28" t="s">
        <v>588</v>
      </c>
      <c r="D1712" s="11"/>
      <c r="E1712" s="11"/>
      <c r="F1712" s="52">
        <f t="shared" si="570"/>
        <v>0</v>
      </c>
      <c r="G1712" s="53"/>
      <c r="H1712" s="11"/>
      <c r="I1712" s="68">
        <f t="shared" si="571"/>
        <v>0</v>
      </c>
      <c r="J1712" s="54"/>
      <c r="K1712" s="53"/>
      <c r="L1712" s="68">
        <f t="shared" si="559"/>
        <v>0</v>
      </c>
      <c r="M1712" s="54">
        <f t="shared" si="569"/>
        <v>0</v>
      </c>
    </row>
    <row r="1713" spans="1:13" s="2" customFormat="1" ht="13.5" x14ac:dyDescent="0.25">
      <c r="A1713" s="27" t="s">
        <v>3772</v>
      </c>
      <c r="B1713" s="27" t="s">
        <v>3773</v>
      </c>
      <c r="C1713" s="28" t="s">
        <v>650</v>
      </c>
      <c r="D1713" s="11"/>
      <c r="E1713" s="11"/>
      <c r="F1713" s="52">
        <f t="shared" si="570"/>
        <v>0</v>
      </c>
      <c r="G1713" s="53"/>
      <c r="H1713" s="11"/>
      <c r="I1713" s="68">
        <f t="shared" si="571"/>
        <v>0</v>
      </c>
      <c r="J1713" s="54"/>
      <c r="K1713" s="53"/>
      <c r="L1713" s="68">
        <f t="shared" si="559"/>
        <v>0</v>
      </c>
      <c r="M1713" s="54">
        <f t="shared" si="569"/>
        <v>0</v>
      </c>
    </row>
    <row r="1714" spans="1:13" s="2" customFormat="1" ht="54" x14ac:dyDescent="0.25">
      <c r="A1714" s="27" t="s">
        <v>3774</v>
      </c>
      <c r="B1714" s="27" t="s">
        <v>3775</v>
      </c>
      <c r="C1714" s="28" t="s">
        <v>674</v>
      </c>
      <c r="D1714" s="11"/>
      <c r="E1714" s="11"/>
      <c r="F1714" s="52">
        <f t="shared" si="570"/>
        <v>0</v>
      </c>
      <c r="G1714" s="53"/>
      <c r="H1714" s="11"/>
      <c r="I1714" s="68">
        <f t="shared" si="571"/>
        <v>0</v>
      </c>
      <c r="J1714" s="54"/>
      <c r="K1714" s="53"/>
      <c r="L1714" s="68">
        <f t="shared" si="559"/>
        <v>0</v>
      </c>
      <c r="M1714" s="54">
        <f t="shared" si="569"/>
        <v>0</v>
      </c>
    </row>
    <row r="1715" spans="1:13" s="2" customFormat="1" ht="27" x14ac:dyDescent="0.25">
      <c r="A1715" s="27" t="s">
        <v>3776</v>
      </c>
      <c r="B1715" s="27" t="s">
        <v>3777</v>
      </c>
      <c r="C1715" s="28" t="s">
        <v>722</v>
      </c>
      <c r="D1715" s="11"/>
      <c r="E1715" s="11"/>
      <c r="F1715" s="52">
        <f t="shared" si="570"/>
        <v>0</v>
      </c>
      <c r="G1715" s="53"/>
      <c r="H1715" s="11"/>
      <c r="I1715" s="68">
        <f t="shared" si="571"/>
        <v>0</v>
      </c>
      <c r="J1715" s="54"/>
      <c r="K1715" s="53"/>
      <c r="L1715" s="68">
        <f t="shared" si="559"/>
        <v>0</v>
      </c>
      <c r="M1715" s="54">
        <f t="shared" si="569"/>
        <v>0</v>
      </c>
    </row>
    <row r="1716" spans="1:13" s="2" customFormat="1" ht="27" x14ac:dyDescent="0.25">
      <c r="A1716" s="27" t="s">
        <v>3778</v>
      </c>
      <c r="B1716" s="27" t="s">
        <v>3779</v>
      </c>
      <c r="C1716" s="28" t="s">
        <v>755</v>
      </c>
      <c r="D1716" s="11"/>
      <c r="E1716" s="11"/>
      <c r="F1716" s="52">
        <f t="shared" si="570"/>
        <v>0</v>
      </c>
      <c r="G1716" s="53"/>
      <c r="H1716" s="11"/>
      <c r="I1716" s="68">
        <f t="shared" si="571"/>
        <v>0</v>
      </c>
      <c r="J1716" s="54">
        <v>16415400</v>
      </c>
      <c r="K1716" s="53"/>
      <c r="L1716" s="68">
        <f t="shared" si="559"/>
        <v>16415400</v>
      </c>
      <c r="M1716" s="54">
        <f t="shared" si="569"/>
        <v>16415400</v>
      </c>
    </row>
    <row r="1717" spans="1:13" s="2" customFormat="1" ht="27" x14ac:dyDescent="0.25">
      <c r="A1717" s="27" t="s">
        <v>3780</v>
      </c>
      <c r="B1717" s="27" t="s">
        <v>3781</v>
      </c>
      <c r="C1717" s="28" t="s">
        <v>863</v>
      </c>
      <c r="D1717" s="11"/>
      <c r="E1717" s="11"/>
      <c r="F1717" s="52">
        <f t="shared" si="570"/>
        <v>0</v>
      </c>
      <c r="G1717" s="53"/>
      <c r="H1717" s="11"/>
      <c r="I1717" s="68">
        <f t="shared" si="571"/>
        <v>0</v>
      </c>
      <c r="J1717" s="54"/>
      <c r="K1717" s="53"/>
      <c r="L1717" s="68">
        <f t="shared" si="559"/>
        <v>0</v>
      </c>
      <c r="M1717" s="54">
        <f t="shared" si="569"/>
        <v>0</v>
      </c>
    </row>
    <row r="1718" spans="1:13" s="2" customFormat="1" ht="13.5" x14ac:dyDescent="0.25">
      <c r="A1718" s="27" t="s">
        <v>3782</v>
      </c>
      <c r="B1718" s="27" t="s">
        <v>3783</v>
      </c>
      <c r="C1718" s="28" t="s">
        <v>914</v>
      </c>
      <c r="D1718" s="11"/>
      <c r="E1718" s="11"/>
      <c r="F1718" s="52">
        <f t="shared" si="570"/>
        <v>0</v>
      </c>
      <c r="G1718" s="53"/>
      <c r="H1718" s="11"/>
      <c r="I1718" s="68">
        <f t="shared" si="571"/>
        <v>0</v>
      </c>
      <c r="J1718" s="54"/>
      <c r="K1718" s="53"/>
      <c r="L1718" s="68">
        <f t="shared" si="559"/>
        <v>0</v>
      </c>
      <c r="M1718" s="54">
        <f t="shared" si="569"/>
        <v>0</v>
      </c>
    </row>
    <row r="1719" spans="1:13" s="2" customFormat="1" ht="13.5" x14ac:dyDescent="0.25">
      <c r="A1719" s="16" t="s">
        <v>3785</v>
      </c>
      <c r="B1719" s="16" t="s">
        <v>3786</v>
      </c>
      <c r="C1719" s="17" t="s">
        <v>3813</v>
      </c>
      <c r="D1719" s="7">
        <f t="shared" ref="D1719:K1719" si="572">D1720</f>
        <v>0</v>
      </c>
      <c r="E1719" s="7">
        <f t="shared" si="572"/>
        <v>0</v>
      </c>
      <c r="F1719" s="8">
        <f t="shared" si="572"/>
        <v>0</v>
      </c>
      <c r="G1719" s="10">
        <f t="shared" si="572"/>
        <v>0</v>
      </c>
      <c r="H1719" s="7">
        <f t="shared" si="572"/>
        <v>0</v>
      </c>
      <c r="I1719" s="65">
        <f t="shared" si="572"/>
        <v>0</v>
      </c>
      <c r="J1719" s="43">
        <f t="shared" si="572"/>
        <v>20581172</v>
      </c>
      <c r="K1719" s="10">
        <f t="shared" si="572"/>
        <v>0</v>
      </c>
      <c r="L1719" s="65">
        <f t="shared" si="559"/>
        <v>20581172</v>
      </c>
      <c r="M1719" s="43">
        <f>+I1719+L1719</f>
        <v>20581172</v>
      </c>
    </row>
    <row r="1720" spans="1:13" s="2" customFormat="1" ht="13.5" x14ac:dyDescent="0.25">
      <c r="A1720" s="16" t="s">
        <v>3787</v>
      </c>
      <c r="B1720" s="16" t="s">
        <v>3788</v>
      </c>
      <c r="C1720" s="17" t="s">
        <v>170</v>
      </c>
      <c r="D1720" s="7">
        <f t="shared" ref="D1720:K1720" si="573">+D1721</f>
        <v>0</v>
      </c>
      <c r="E1720" s="7">
        <f t="shared" si="573"/>
        <v>0</v>
      </c>
      <c r="F1720" s="8">
        <f t="shared" si="573"/>
        <v>0</v>
      </c>
      <c r="G1720" s="10">
        <f t="shared" si="573"/>
        <v>0</v>
      </c>
      <c r="H1720" s="7">
        <f t="shared" si="573"/>
        <v>0</v>
      </c>
      <c r="I1720" s="65">
        <f t="shared" si="573"/>
        <v>0</v>
      </c>
      <c r="J1720" s="43">
        <f t="shared" si="573"/>
        <v>20581172</v>
      </c>
      <c r="K1720" s="10">
        <f t="shared" si="573"/>
        <v>0</v>
      </c>
      <c r="L1720" s="65">
        <f t="shared" si="559"/>
        <v>20581172</v>
      </c>
      <c r="M1720" s="43">
        <f>+I1720+L1720</f>
        <v>20581172</v>
      </c>
    </row>
    <row r="1721" spans="1:13" s="2" customFormat="1" ht="13.5" x14ac:dyDescent="0.25">
      <c r="A1721" s="16" t="s">
        <v>3789</v>
      </c>
      <c r="B1721" s="16" t="s">
        <v>3790</v>
      </c>
      <c r="C1721" s="17" t="s">
        <v>330</v>
      </c>
      <c r="D1721" s="7">
        <f t="shared" ref="D1721:E1721" si="574">SUM(D1722:D1732)</f>
        <v>0</v>
      </c>
      <c r="E1721" s="7">
        <f t="shared" si="574"/>
        <v>0</v>
      </c>
      <c r="F1721" s="8">
        <f>+D1721+E1721</f>
        <v>0</v>
      </c>
      <c r="G1721" s="10">
        <f>SUM(G1722:G1732)</f>
        <v>0</v>
      </c>
      <c r="H1721" s="7">
        <f>SUM(H1722:H1732)</f>
        <v>0</v>
      </c>
      <c r="I1721" s="65">
        <f>+SUM(F1721:H1721)</f>
        <v>0</v>
      </c>
      <c r="J1721" s="43">
        <f>SUM(J1722:J1732)</f>
        <v>20581172</v>
      </c>
      <c r="K1721" s="10">
        <f>SUM(K1722:K1732)</f>
        <v>0</v>
      </c>
      <c r="L1721" s="65">
        <f t="shared" si="559"/>
        <v>20581172</v>
      </c>
      <c r="M1721" s="42">
        <f>SUM(M1722:M1732)</f>
        <v>20581172</v>
      </c>
    </row>
    <row r="1722" spans="1:13" s="2" customFormat="1" ht="27" x14ac:dyDescent="0.25">
      <c r="A1722" s="27" t="s">
        <v>3791</v>
      </c>
      <c r="B1722" s="27" t="s">
        <v>3792</v>
      </c>
      <c r="C1722" s="28" t="s">
        <v>333</v>
      </c>
      <c r="D1722" s="11"/>
      <c r="E1722" s="11"/>
      <c r="F1722" s="52">
        <f>SUM(D1722:E1722)</f>
        <v>0</v>
      </c>
      <c r="G1722" s="53"/>
      <c r="H1722" s="11"/>
      <c r="I1722" s="68">
        <f>SUM(F1722:H1722)</f>
        <v>0</v>
      </c>
      <c r="J1722" s="54"/>
      <c r="K1722" s="53"/>
      <c r="L1722" s="68">
        <f t="shared" si="559"/>
        <v>0</v>
      </c>
      <c r="M1722" s="54">
        <f t="shared" ref="M1722:M1732" si="575">+L1722+I1722</f>
        <v>0</v>
      </c>
    </row>
    <row r="1723" spans="1:13" s="2" customFormat="1" ht="13.5" x14ac:dyDescent="0.25">
      <c r="A1723" s="27" t="s">
        <v>3793</v>
      </c>
      <c r="B1723" s="27" t="s">
        <v>3794</v>
      </c>
      <c r="C1723" s="28" t="s">
        <v>369</v>
      </c>
      <c r="D1723" s="11"/>
      <c r="E1723" s="11"/>
      <c r="F1723" s="52">
        <f t="shared" ref="F1723:F1732" si="576">SUM(D1723:E1723)</f>
        <v>0</v>
      </c>
      <c r="G1723" s="53"/>
      <c r="H1723" s="11"/>
      <c r="I1723" s="68">
        <f t="shared" ref="I1723:I1732" si="577">SUM(F1723:H1723)</f>
        <v>0</v>
      </c>
      <c r="J1723" s="54"/>
      <c r="K1723" s="53"/>
      <c r="L1723" s="68">
        <f t="shared" si="559"/>
        <v>0</v>
      </c>
      <c r="M1723" s="54">
        <f t="shared" si="575"/>
        <v>0</v>
      </c>
    </row>
    <row r="1724" spans="1:13" s="2" customFormat="1" ht="40.5" x14ac:dyDescent="0.25">
      <c r="A1724" s="27" t="s">
        <v>3795</v>
      </c>
      <c r="B1724" s="27" t="s">
        <v>3796</v>
      </c>
      <c r="C1724" s="28" t="s">
        <v>384</v>
      </c>
      <c r="D1724" s="11"/>
      <c r="E1724" s="11"/>
      <c r="F1724" s="52">
        <f t="shared" si="576"/>
        <v>0</v>
      </c>
      <c r="G1724" s="53"/>
      <c r="H1724" s="11"/>
      <c r="I1724" s="68">
        <f t="shared" si="577"/>
        <v>0</v>
      </c>
      <c r="J1724" s="54"/>
      <c r="K1724" s="53"/>
      <c r="L1724" s="68">
        <f t="shared" si="559"/>
        <v>0</v>
      </c>
      <c r="M1724" s="54">
        <f t="shared" si="575"/>
        <v>0</v>
      </c>
    </row>
    <row r="1725" spans="1:13" s="2" customFormat="1" ht="27" x14ac:dyDescent="0.25">
      <c r="A1725" s="27" t="s">
        <v>3797</v>
      </c>
      <c r="B1725" s="27" t="s">
        <v>3798</v>
      </c>
      <c r="C1725" s="28" t="s">
        <v>459</v>
      </c>
      <c r="D1725" s="11"/>
      <c r="E1725" s="11"/>
      <c r="F1725" s="52">
        <f t="shared" si="576"/>
        <v>0</v>
      </c>
      <c r="G1725" s="53"/>
      <c r="H1725" s="11"/>
      <c r="I1725" s="68">
        <f t="shared" si="577"/>
        <v>0</v>
      </c>
      <c r="J1725" s="54"/>
      <c r="K1725" s="53"/>
      <c r="L1725" s="68">
        <f t="shared" si="559"/>
        <v>0</v>
      </c>
      <c r="M1725" s="54">
        <f t="shared" si="575"/>
        <v>0</v>
      </c>
    </row>
    <row r="1726" spans="1:13" s="2" customFormat="1" ht="13.5" x14ac:dyDescent="0.25">
      <c r="A1726" s="27" t="s">
        <v>3799</v>
      </c>
      <c r="B1726" s="27" t="s">
        <v>3800</v>
      </c>
      <c r="C1726" s="28" t="s">
        <v>588</v>
      </c>
      <c r="D1726" s="11"/>
      <c r="E1726" s="11"/>
      <c r="F1726" s="52">
        <f t="shared" si="576"/>
        <v>0</v>
      </c>
      <c r="G1726" s="53"/>
      <c r="H1726" s="11"/>
      <c r="I1726" s="68">
        <f t="shared" si="577"/>
        <v>0</v>
      </c>
      <c r="J1726" s="54"/>
      <c r="K1726" s="53"/>
      <c r="L1726" s="68">
        <f t="shared" si="559"/>
        <v>0</v>
      </c>
      <c r="M1726" s="54">
        <f t="shared" si="575"/>
        <v>0</v>
      </c>
    </row>
    <row r="1727" spans="1:13" s="2" customFormat="1" ht="13.5" x14ac:dyDescent="0.25">
      <c r="A1727" s="27" t="s">
        <v>3801</v>
      </c>
      <c r="B1727" s="27" t="s">
        <v>3802</v>
      </c>
      <c r="C1727" s="28" t="s">
        <v>650</v>
      </c>
      <c r="D1727" s="11"/>
      <c r="E1727" s="11"/>
      <c r="F1727" s="52">
        <f t="shared" si="576"/>
        <v>0</v>
      </c>
      <c r="G1727" s="53"/>
      <c r="H1727" s="11"/>
      <c r="I1727" s="68">
        <f t="shared" si="577"/>
        <v>0</v>
      </c>
      <c r="J1727" s="54"/>
      <c r="K1727" s="53"/>
      <c r="L1727" s="68">
        <f t="shared" si="559"/>
        <v>0</v>
      </c>
      <c r="M1727" s="54">
        <f t="shared" si="575"/>
        <v>0</v>
      </c>
    </row>
    <row r="1728" spans="1:13" s="2" customFormat="1" ht="54" x14ac:dyDescent="0.25">
      <c r="A1728" s="27" t="s">
        <v>3803</v>
      </c>
      <c r="B1728" s="27" t="s">
        <v>3804</v>
      </c>
      <c r="C1728" s="28" t="s">
        <v>674</v>
      </c>
      <c r="D1728" s="11"/>
      <c r="E1728" s="11"/>
      <c r="F1728" s="52">
        <f t="shared" si="576"/>
        <v>0</v>
      </c>
      <c r="G1728" s="53"/>
      <c r="H1728" s="11"/>
      <c r="I1728" s="68">
        <f t="shared" si="577"/>
        <v>0</v>
      </c>
      <c r="J1728" s="54"/>
      <c r="K1728" s="53"/>
      <c r="L1728" s="68">
        <f t="shared" si="559"/>
        <v>0</v>
      </c>
      <c r="M1728" s="54">
        <f t="shared" si="575"/>
        <v>0</v>
      </c>
    </row>
    <row r="1729" spans="1:13" s="2" customFormat="1" ht="27" x14ac:dyDescent="0.25">
      <c r="A1729" s="27" t="s">
        <v>3805</v>
      </c>
      <c r="B1729" s="27" t="s">
        <v>3806</v>
      </c>
      <c r="C1729" s="28" t="s">
        <v>722</v>
      </c>
      <c r="D1729" s="11"/>
      <c r="E1729" s="11"/>
      <c r="F1729" s="52">
        <f t="shared" si="576"/>
        <v>0</v>
      </c>
      <c r="G1729" s="53"/>
      <c r="H1729" s="11"/>
      <c r="I1729" s="68">
        <f t="shared" si="577"/>
        <v>0</v>
      </c>
      <c r="J1729" s="54"/>
      <c r="K1729" s="53"/>
      <c r="L1729" s="68">
        <f t="shared" si="559"/>
        <v>0</v>
      </c>
      <c r="M1729" s="54">
        <f t="shared" si="575"/>
        <v>0</v>
      </c>
    </row>
    <row r="1730" spans="1:13" s="2" customFormat="1" ht="27" x14ac:dyDescent="0.25">
      <c r="A1730" s="27" t="s">
        <v>3807</v>
      </c>
      <c r="B1730" s="27" t="s">
        <v>3808</v>
      </c>
      <c r="C1730" s="28" t="s">
        <v>755</v>
      </c>
      <c r="D1730" s="11"/>
      <c r="E1730" s="11"/>
      <c r="F1730" s="52">
        <f t="shared" si="576"/>
        <v>0</v>
      </c>
      <c r="G1730" s="53"/>
      <c r="H1730" s="11"/>
      <c r="I1730" s="68">
        <f t="shared" si="577"/>
        <v>0</v>
      </c>
      <c r="J1730" s="54">
        <v>20581172</v>
      </c>
      <c r="K1730" s="53"/>
      <c r="L1730" s="68">
        <f t="shared" si="559"/>
        <v>20581172</v>
      </c>
      <c r="M1730" s="54">
        <f t="shared" si="575"/>
        <v>20581172</v>
      </c>
    </row>
    <row r="1731" spans="1:13" s="2" customFormat="1" ht="27" x14ac:dyDescent="0.25">
      <c r="A1731" s="27" t="s">
        <v>3809</v>
      </c>
      <c r="B1731" s="27" t="s">
        <v>3810</v>
      </c>
      <c r="C1731" s="28" t="s">
        <v>863</v>
      </c>
      <c r="D1731" s="11"/>
      <c r="E1731" s="11"/>
      <c r="F1731" s="52">
        <f t="shared" si="576"/>
        <v>0</v>
      </c>
      <c r="G1731" s="53"/>
      <c r="H1731" s="11"/>
      <c r="I1731" s="68">
        <f t="shared" si="577"/>
        <v>0</v>
      </c>
      <c r="J1731" s="54"/>
      <c r="K1731" s="53"/>
      <c r="L1731" s="68">
        <f t="shared" si="559"/>
        <v>0</v>
      </c>
      <c r="M1731" s="54">
        <f t="shared" si="575"/>
        <v>0</v>
      </c>
    </row>
    <row r="1732" spans="1:13" s="2" customFormat="1" ht="13.5" x14ac:dyDescent="0.25">
      <c r="A1732" s="27" t="s">
        <v>3811</v>
      </c>
      <c r="B1732" s="27" t="s">
        <v>3812</v>
      </c>
      <c r="C1732" s="28" t="s">
        <v>914</v>
      </c>
      <c r="D1732" s="11"/>
      <c r="E1732" s="11"/>
      <c r="F1732" s="52">
        <f t="shared" si="576"/>
        <v>0</v>
      </c>
      <c r="G1732" s="53"/>
      <c r="H1732" s="11"/>
      <c r="I1732" s="68">
        <f t="shared" si="577"/>
        <v>0</v>
      </c>
      <c r="J1732" s="54"/>
      <c r="K1732" s="53"/>
      <c r="L1732" s="68">
        <f t="shared" si="559"/>
        <v>0</v>
      </c>
      <c r="M1732" s="54">
        <f t="shared" si="575"/>
        <v>0</v>
      </c>
    </row>
    <row r="1733" spans="1:13" s="2" customFormat="1" ht="13.5" x14ac:dyDescent="0.25">
      <c r="A1733" s="16" t="s">
        <v>3814</v>
      </c>
      <c r="B1733" s="16" t="s">
        <v>3815</v>
      </c>
      <c r="C1733" s="17" t="s">
        <v>3842</v>
      </c>
      <c r="D1733" s="7">
        <f t="shared" ref="D1733:K1733" si="578">D1734</f>
        <v>0</v>
      </c>
      <c r="E1733" s="7">
        <f t="shared" si="578"/>
        <v>0</v>
      </c>
      <c r="F1733" s="8">
        <f t="shared" si="578"/>
        <v>0</v>
      </c>
      <c r="G1733" s="10">
        <f t="shared" si="578"/>
        <v>0</v>
      </c>
      <c r="H1733" s="7">
        <f t="shared" si="578"/>
        <v>0</v>
      </c>
      <c r="I1733" s="65">
        <f t="shared" si="578"/>
        <v>0</v>
      </c>
      <c r="J1733" s="43">
        <f t="shared" si="578"/>
        <v>11967088</v>
      </c>
      <c r="K1733" s="10">
        <f t="shared" si="578"/>
        <v>0</v>
      </c>
      <c r="L1733" s="65">
        <f t="shared" si="559"/>
        <v>11967088</v>
      </c>
      <c r="M1733" s="43">
        <f>+I1733+L1733</f>
        <v>11967088</v>
      </c>
    </row>
    <row r="1734" spans="1:13" s="2" customFormat="1" ht="13.5" x14ac:dyDescent="0.25">
      <c r="A1734" s="16" t="s">
        <v>3816</v>
      </c>
      <c r="B1734" s="16" t="s">
        <v>3817</v>
      </c>
      <c r="C1734" s="17" t="s">
        <v>170</v>
      </c>
      <c r="D1734" s="7">
        <f t="shared" ref="D1734:K1734" si="579">+D1735</f>
        <v>0</v>
      </c>
      <c r="E1734" s="7">
        <f t="shared" si="579"/>
        <v>0</v>
      </c>
      <c r="F1734" s="8">
        <f t="shared" si="579"/>
        <v>0</v>
      </c>
      <c r="G1734" s="10">
        <f t="shared" si="579"/>
        <v>0</v>
      </c>
      <c r="H1734" s="7">
        <f t="shared" si="579"/>
        <v>0</v>
      </c>
      <c r="I1734" s="65">
        <f t="shared" si="579"/>
        <v>0</v>
      </c>
      <c r="J1734" s="43">
        <f t="shared" si="579"/>
        <v>11967088</v>
      </c>
      <c r="K1734" s="10">
        <f t="shared" si="579"/>
        <v>0</v>
      </c>
      <c r="L1734" s="65">
        <f t="shared" si="559"/>
        <v>11967088</v>
      </c>
      <c r="M1734" s="43">
        <f>+I1734+L1734</f>
        <v>11967088</v>
      </c>
    </row>
    <row r="1735" spans="1:13" s="2" customFormat="1" ht="13.5" x14ac:dyDescent="0.25">
      <c r="A1735" s="16" t="s">
        <v>3818</v>
      </c>
      <c r="B1735" s="16" t="s">
        <v>3819</v>
      </c>
      <c r="C1735" s="17" t="s">
        <v>330</v>
      </c>
      <c r="D1735" s="7">
        <f t="shared" ref="D1735:E1735" si="580">SUM(D1736:D1746)</f>
        <v>0</v>
      </c>
      <c r="E1735" s="7">
        <f t="shared" si="580"/>
        <v>0</v>
      </c>
      <c r="F1735" s="8">
        <f>+D1735+E1735</f>
        <v>0</v>
      </c>
      <c r="G1735" s="10">
        <f>SUM(G1736:G1746)</f>
        <v>0</v>
      </c>
      <c r="H1735" s="7">
        <f>SUM(H1736:H1746)</f>
        <v>0</v>
      </c>
      <c r="I1735" s="65">
        <f>+SUM(F1735:H1735)</f>
        <v>0</v>
      </c>
      <c r="J1735" s="43">
        <f>SUM(J1736:J1746)</f>
        <v>11967088</v>
      </c>
      <c r="K1735" s="10">
        <f>SUM(K1736:K1746)</f>
        <v>0</v>
      </c>
      <c r="L1735" s="65">
        <f t="shared" si="559"/>
        <v>11967088</v>
      </c>
      <c r="M1735" s="42">
        <f>SUM(M1736:M1746)</f>
        <v>11967088</v>
      </c>
    </row>
    <row r="1736" spans="1:13" s="2" customFormat="1" ht="27" x14ac:dyDescent="0.25">
      <c r="A1736" s="27" t="s">
        <v>3820</v>
      </c>
      <c r="B1736" s="27" t="s">
        <v>3821</v>
      </c>
      <c r="C1736" s="28" t="s">
        <v>333</v>
      </c>
      <c r="D1736" s="11"/>
      <c r="E1736" s="11"/>
      <c r="F1736" s="52">
        <f>SUM(D1736:E1736)</f>
        <v>0</v>
      </c>
      <c r="G1736" s="53"/>
      <c r="H1736" s="11"/>
      <c r="I1736" s="68">
        <f>SUM(F1736:H1736)</f>
        <v>0</v>
      </c>
      <c r="J1736" s="54"/>
      <c r="K1736" s="53"/>
      <c r="L1736" s="68">
        <f t="shared" si="559"/>
        <v>0</v>
      </c>
      <c r="M1736" s="54">
        <f t="shared" ref="M1736:M1746" si="581">+L1736+I1736</f>
        <v>0</v>
      </c>
    </row>
    <row r="1737" spans="1:13" s="2" customFormat="1" ht="13.5" x14ac:dyDescent="0.25">
      <c r="A1737" s="27" t="s">
        <v>3822</v>
      </c>
      <c r="B1737" s="27" t="s">
        <v>3823</v>
      </c>
      <c r="C1737" s="28" t="s">
        <v>369</v>
      </c>
      <c r="D1737" s="11"/>
      <c r="E1737" s="11"/>
      <c r="F1737" s="52">
        <f t="shared" ref="F1737:F1746" si="582">SUM(D1737:E1737)</f>
        <v>0</v>
      </c>
      <c r="G1737" s="53"/>
      <c r="H1737" s="11"/>
      <c r="I1737" s="68">
        <f t="shared" ref="I1737:I1746" si="583">SUM(F1737:H1737)</f>
        <v>0</v>
      </c>
      <c r="J1737" s="54"/>
      <c r="K1737" s="53"/>
      <c r="L1737" s="68">
        <f t="shared" si="559"/>
        <v>0</v>
      </c>
      <c r="M1737" s="54">
        <f t="shared" si="581"/>
        <v>0</v>
      </c>
    </row>
    <row r="1738" spans="1:13" s="2" customFormat="1" ht="40.5" x14ac:dyDescent="0.25">
      <c r="A1738" s="27" t="s">
        <v>3824</v>
      </c>
      <c r="B1738" s="27" t="s">
        <v>3825</v>
      </c>
      <c r="C1738" s="28" t="s">
        <v>384</v>
      </c>
      <c r="D1738" s="11"/>
      <c r="E1738" s="11"/>
      <c r="F1738" s="52">
        <f t="shared" si="582"/>
        <v>0</v>
      </c>
      <c r="G1738" s="53"/>
      <c r="H1738" s="11"/>
      <c r="I1738" s="68">
        <f t="shared" si="583"/>
        <v>0</v>
      </c>
      <c r="J1738" s="54"/>
      <c r="K1738" s="53"/>
      <c r="L1738" s="68">
        <f t="shared" si="559"/>
        <v>0</v>
      </c>
      <c r="M1738" s="54">
        <f t="shared" si="581"/>
        <v>0</v>
      </c>
    </row>
    <row r="1739" spans="1:13" s="2" customFormat="1" ht="27" x14ac:dyDescent="0.25">
      <c r="A1739" s="27" t="s">
        <v>3826</v>
      </c>
      <c r="B1739" s="27" t="s">
        <v>3827</v>
      </c>
      <c r="C1739" s="28" t="s">
        <v>459</v>
      </c>
      <c r="D1739" s="11"/>
      <c r="E1739" s="11"/>
      <c r="F1739" s="52">
        <f t="shared" si="582"/>
        <v>0</v>
      </c>
      <c r="G1739" s="53"/>
      <c r="H1739" s="11"/>
      <c r="I1739" s="68">
        <f t="shared" si="583"/>
        <v>0</v>
      </c>
      <c r="J1739" s="54"/>
      <c r="K1739" s="53"/>
      <c r="L1739" s="68">
        <f t="shared" si="559"/>
        <v>0</v>
      </c>
      <c r="M1739" s="54">
        <f t="shared" si="581"/>
        <v>0</v>
      </c>
    </row>
    <row r="1740" spans="1:13" s="2" customFormat="1" ht="13.5" x14ac:dyDescent="0.25">
      <c r="A1740" s="27" t="s">
        <v>3828</v>
      </c>
      <c r="B1740" s="27" t="s">
        <v>3829</v>
      </c>
      <c r="C1740" s="28" t="s">
        <v>588</v>
      </c>
      <c r="D1740" s="11"/>
      <c r="E1740" s="11"/>
      <c r="F1740" s="52">
        <f t="shared" si="582"/>
        <v>0</v>
      </c>
      <c r="G1740" s="53"/>
      <c r="H1740" s="11"/>
      <c r="I1740" s="68">
        <f t="shared" si="583"/>
        <v>0</v>
      </c>
      <c r="J1740" s="54"/>
      <c r="K1740" s="53"/>
      <c r="L1740" s="68">
        <f t="shared" si="559"/>
        <v>0</v>
      </c>
      <c r="M1740" s="54">
        <f t="shared" si="581"/>
        <v>0</v>
      </c>
    </row>
    <row r="1741" spans="1:13" s="2" customFormat="1" ht="13.5" x14ac:dyDescent="0.25">
      <c r="A1741" s="27" t="s">
        <v>3830</v>
      </c>
      <c r="B1741" s="27" t="s">
        <v>3831</v>
      </c>
      <c r="C1741" s="28" t="s">
        <v>650</v>
      </c>
      <c r="D1741" s="11"/>
      <c r="E1741" s="11"/>
      <c r="F1741" s="52">
        <f t="shared" si="582"/>
        <v>0</v>
      </c>
      <c r="G1741" s="53"/>
      <c r="H1741" s="11"/>
      <c r="I1741" s="68">
        <f t="shared" si="583"/>
        <v>0</v>
      </c>
      <c r="J1741" s="54"/>
      <c r="K1741" s="53"/>
      <c r="L1741" s="68">
        <f t="shared" si="559"/>
        <v>0</v>
      </c>
      <c r="M1741" s="54">
        <f t="shared" si="581"/>
        <v>0</v>
      </c>
    </row>
    <row r="1742" spans="1:13" s="2" customFormat="1" ht="54" x14ac:dyDescent="0.25">
      <c r="A1742" s="27" t="s">
        <v>3832</v>
      </c>
      <c r="B1742" s="27" t="s">
        <v>3833</v>
      </c>
      <c r="C1742" s="28" t="s">
        <v>674</v>
      </c>
      <c r="D1742" s="11"/>
      <c r="E1742" s="11"/>
      <c r="F1742" s="52">
        <f t="shared" si="582"/>
        <v>0</v>
      </c>
      <c r="G1742" s="53"/>
      <c r="H1742" s="11"/>
      <c r="I1742" s="68">
        <f t="shared" si="583"/>
        <v>0</v>
      </c>
      <c r="J1742" s="54"/>
      <c r="K1742" s="53"/>
      <c r="L1742" s="68">
        <f t="shared" si="559"/>
        <v>0</v>
      </c>
      <c r="M1742" s="54">
        <f t="shared" si="581"/>
        <v>0</v>
      </c>
    </row>
    <row r="1743" spans="1:13" s="2" customFormat="1" ht="27" x14ac:dyDescent="0.25">
      <c r="A1743" s="27" t="s">
        <v>3834</v>
      </c>
      <c r="B1743" s="27" t="s">
        <v>3835</v>
      </c>
      <c r="C1743" s="28" t="s">
        <v>722</v>
      </c>
      <c r="D1743" s="11"/>
      <c r="E1743" s="11"/>
      <c r="F1743" s="52">
        <f t="shared" si="582"/>
        <v>0</v>
      </c>
      <c r="G1743" s="53"/>
      <c r="H1743" s="11"/>
      <c r="I1743" s="68">
        <f t="shared" si="583"/>
        <v>0</v>
      </c>
      <c r="J1743" s="54"/>
      <c r="K1743" s="53"/>
      <c r="L1743" s="68">
        <f t="shared" si="559"/>
        <v>0</v>
      </c>
      <c r="M1743" s="54">
        <f t="shared" si="581"/>
        <v>0</v>
      </c>
    </row>
    <row r="1744" spans="1:13" s="2" customFormat="1" ht="27" x14ac:dyDescent="0.25">
      <c r="A1744" s="27" t="s">
        <v>3836</v>
      </c>
      <c r="B1744" s="27" t="s">
        <v>3837</v>
      </c>
      <c r="C1744" s="28" t="s">
        <v>755</v>
      </c>
      <c r="D1744" s="11"/>
      <c r="E1744" s="11"/>
      <c r="F1744" s="52">
        <f t="shared" si="582"/>
        <v>0</v>
      </c>
      <c r="G1744" s="53"/>
      <c r="H1744" s="11"/>
      <c r="I1744" s="68">
        <f t="shared" si="583"/>
        <v>0</v>
      </c>
      <c r="J1744" s="54">
        <v>11967088</v>
      </c>
      <c r="K1744" s="53"/>
      <c r="L1744" s="68">
        <f t="shared" si="559"/>
        <v>11967088</v>
      </c>
      <c r="M1744" s="54">
        <f t="shared" si="581"/>
        <v>11967088</v>
      </c>
    </row>
    <row r="1745" spans="1:13" s="2" customFormat="1" ht="27" x14ac:dyDescent="0.25">
      <c r="A1745" s="27" t="s">
        <v>3838</v>
      </c>
      <c r="B1745" s="27" t="s">
        <v>3839</v>
      </c>
      <c r="C1745" s="28" t="s">
        <v>863</v>
      </c>
      <c r="D1745" s="11"/>
      <c r="E1745" s="11"/>
      <c r="F1745" s="52">
        <f t="shared" si="582"/>
        <v>0</v>
      </c>
      <c r="G1745" s="53"/>
      <c r="H1745" s="11"/>
      <c r="I1745" s="68">
        <f t="shared" si="583"/>
        <v>0</v>
      </c>
      <c r="J1745" s="54"/>
      <c r="K1745" s="53"/>
      <c r="L1745" s="68">
        <f t="shared" si="559"/>
        <v>0</v>
      </c>
      <c r="M1745" s="54">
        <f t="shared" si="581"/>
        <v>0</v>
      </c>
    </row>
    <row r="1746" spans="1:13" s="2" customFormat="1" ht="13.5" x14ac:dyDescent="0.25">
      <c r="A1746" s="27" t="s">
        <v>3840</v>
      </c>
      <c r="B1746" s="27" t="s">
        <v>3841</v>
      </c>
      <c r="C1746" s="28" t="s">
        <v>914</v>
      </c>
      <c r="D1746" s="11"/>
      <c r="E1746" s="11"/>
      <c r="F1746" s="52">
        <f t="shared" si="582"/>
        <v>0</v>
      </c>
      <c r="G1746" s="53"/>
      <c r="H1746" s="11"/>
      <c r="I1746" s="68">
        <f t="shared" si="583"/>
        <v>0</v>
      </c>
      <c r="J1746" s="54"/>
      <c r="K1746" s="53"/>
      <c r="L1746" s="68">
        <f t="shared" si="559"/>
        <v>0</v>
      </c>
      <c r="M1746" s="54">
        <f t="shared" si="581"/>
        <v>0</v>
      </c>
    </row>
    <row r="1747" spans="1:13" s="2" customFormat="1" ht="27" x14ac:dyDescent="0.25">
      <c r="A1747" s="16" t="s">
        <v>3843</v>
      </c>
      <c r="B1747" s="16" t="s">
        <v>3844</v>
      </c>
      <c r="C1747" s="17" t="s">
        <v>3871</v>
      </c>
      <c r="D1747" s="7">
        <f t="shared" ref="D1747:K1747" si="584">D1748</f>
        <v>0</v>
      </c>
      <c r="E1747" s="7">
        <f t="shared" si="584"/>
        <v>0</v>
      </c>
      <c r="F1747" s="8">
        <f t="shared" si="584"/>
        <v>0</v>
      </c>
      <c r="G1747" s="10">
        <f t="shared" si="584"/>
        <v>0</v>
      </c>
      <c r="H1747" s="7">
        <f t="shared" si="584"/>
        <v>0</v>
      </c>
      <c r="I1747" s="65">
        <f t="shared" si="584"/>
        <v>0</v>
      </c>
      <c r="J1747" s="43">
        <f t="shared" si="584"/>
        <v>19586464</v>
      </c>
      <c r="K1747" s="10">
        <f t="shared" si="584"/>
        <v>0</v>
      </c>
      <c r="L1747" s="65">
        <f t="shared" si="559"/>
        <v>19586464</v>
      </c>
      <c r="M1747" s="43">
        <f>+I1747+L1747</f>
        <v>19586464</v>
      </c>
    </row>
    <row r="1748" spans="1:13" s="2" customFormat="1" ht="13.5" x14ac:dyDescent="0.25">
      <c r="A1748" s="16" t="s">
        <v>3845</v>
      </c>
      <c r="B1748" s="16" t="s">
        <v>3846</v>
      </c>
      <c r="C1748" s="17" t="s">
        <v>170</v>
      </c>
      <c r="D1748" s="7">
        <f t="shared" ref="D1748:K1748" si="585">+D1749</f>
        <v>0</v>
      </c>
      <c r="E1748" s="7">
        <f t="shared" si="585"/>
        <v>0</v>
      </c>
      <c r="F1748" s="8">
        <f t="shared" si="585"/>
        <v>0</v>
      </c>
      <c r="G1748" s="10">
        <f t="shared" si="585"/>
        <v>0</v>
      </c>
      <c r="H1748" s="7">
        <f t="shared" si="585"/>
        <v>0</v>
      </c>
      <c r="I1748" s="65">
        <f t="shared" si="585"/>
        <v>0</v>
      </c>
      <c r="J1748" s="43">
        <f t="shared" si="585"/>
        <v>19586464</v>
      </c>
      <c r="K1748" s="10">
        <f t="shared" si="585"/>
        <v>0</v>
      </c>
      <c r="L1748" s="65">
        <f t="shared" ref="L1748:L1825" si="586">SUM(J1748:K1748)</f>
        <v>19586464</v>
      </c>
      <c r="M1748" s="43">
        <f>+I1748+L1748</f>
        <v>19586464</v>
      </c>
    </row>
    <row r="1749" spans="1:13" s="2" customFormat="1" ht="13.5" x14ac:dyDescent="0.25">
      <c r="A1749" s="16" t="s">
        <v>3847</v>
      </c>
      <c r="B1749" s="16" t="s">
        <v>3848</v>
      </c>
      <c r="C1749" s="17" t="s">
        <v>330</v>
      </c>
      <c r="D1749" s="7">
        <f t="shared" ref="D1749:E1749" si="587">SUM(D1750:D1760)</f>
        <v>0</v>
      </c>
      <c r="E1749" s="7">
        <f t="shared" si="587"/>
        <v>0</v>
      </c>
      <c r="F1749" s="8">
        <f>+D1749+E1749</f>
        <v>0</v>
      </c>
      <c r="G1749" s="10">
        <f>SUM(G1750:G1760)</f>
        <v>0</v>
      </c>
      <c r="H1749" s="7">
        <f>SUM(H1750:H1760)</f>
        <v>0</v>
      </c>
      <c r="I1749" s="65">
        <f>+SUM(F1749:H1749)</f>
        <v>0</v>
      </c>
      <c r="J1749" s="43">
        <f>SUM(J1750:J1760)</f>
        <v>19586464</v>
      </c>
      <c r="K1749" s="10">
        <f>SUM(K1750:K1760)</f>
        <v>0</v>
      </c>
      <c r="L1749" s="65">
        <f t="shared" si="586"/>
        <v>19586464</v>
      </c>
      <c r="M1749" s="42">
        <f>SUM(M1750:M1760)</f>
        <v>19586464</v>
      </c>
    </row>
    <row r="1750" spans="1:13" s="2" customFormat="1" ht="27" x14ac:dyDescent="0.25">
      <c r="A1750" s="27" t="s">
        <v>3849</v>
      </c>
      <c r="B1750" s="27" t="s">
        <v>3850</v>
      </c>
      <c r="C1750" s="28" t="s">
        <v>333</v>
      </c>
      <c r="D1750" s="11"/>
      <c r="E1750" s="11"/>
      <c r="F1750" s="52">
        <f>SUM(D1750:E1750)</f>
        <v>0</v>
      </c>
      <c r="G1750" s="53"/>
      <c r="H1750" s="11"/>
      <c r="I1750" s="68">
        <f t="shared" ref="I1750:I1760" si="588">SUM(F1750:H1750)</f>
        <v>0</v>
      </c>
      <c r="J1750" s="54"/>
      <c r="K1750" s="53"/>
      <c r="L1750" s="68">
        <f t="shared" si="586"/>
        <v>0</v>
      </c>
      <c r="M1750" s="54">
        <f t="shared" ref="M1750:M1760" si="589">+L1750+I1750</f>
        <v>0</v>
      </c>
    </row>
    <row r="1751" spans="1:13" s="2" customFormat="1" ht="13.5" x14ac:dyDescent="0.25">
      <c r="A1751" s="27" t="s">
        <v>3851</v>
      </c>
      <c r="B1751" s="27" t="s">
        <v>3852</v>
      </c>
      <c r="C1751" s="28" t="s">
        <v>369</v>
      </c>
      <c r="D1751" s="11"/>
      <c r="E1751" s="11"/>
      <c r="F1751" s="52">
        <f t="shared" ref="F1751:F1760" si="590">SUM(D1751:E1751)</f>
        <v>0</v>
      </c>
      <c r="G1751" s="53"/>
      <c r="H1751" s="11"/>
      <c r="I1751" s="68">
        <f t="shared" si="588"/>
        <v>0</v>
      </c>
      <c r="J1751" s="54"/>
      <c r="K1751" s="53"/>
      <c r="L1751" s="68">
        <f t="shared" si="586"/>
        <v>0</v>
      </c>
      <c r="M1751" s="54">
        <f t="shared" si="589"/>
        <v>0</v>
      </c>
    </row>
    <row r="1752" spans="1:13" s="2" customFormat="1" ht="40.5" x14ac:dyDescent="0.25">
      <c r="A1752" s="27" t="s">
        <v>3853</v>
      </c>
      <c r="B1752" s="27" t="s">
        <v>3854</v>
      </c>
      <c r="C1752" s="28" t="s">
        <v>384</v>
      </c>
      <c r="D1752" s="11"/>
      <c r="E1752" s="11"/>
      <c r="F1752" s="52">
        <f t="shared" si="590"/>
        <v>0</v>
      </c>
      <c r="G1752" s="53"/>
      <c r="H1752" s="11"/>
      <c r="I1752" s="68">
        <f t="shared" si="588"/>
        <v>0</v>
      </c>
      <c r="J1752" s="54"/>
      <c r="K1752" s="53"/>
      <c r="L1752" s="68">
        <f t="shared" si="586"/>
        <v>0</v>
      </c>
      <c r="M1752" s="54">
        <f t="shared" si="589"/>
        <v>0</v>
      </c>
    </row>
    <row r="1753" spans="1:13" s="2" customFormat="1" ht="27" x14ac:dyDescent="0.25">
      <c r="A1753" s="27" t="s">
        <v>3855</v>
      </c>
      <c r="B1753" s="27" t="s">
        <v>3856</v>
      </c>
      <c r="C1753" s="28" t="s">
        <v>459</v>
      </c>
      <c r="D1753" s="11"/>
      <c r="E1753" s="11"/>
      <c r="F1753" s="52">
        <f t="shared" si="590"/>
        <v>0</v>
      </c>
      <c r="G1753" s="53"/>
      <c r="H1753" s="11"/>
      <c r="I1753" s="68">
        <f t="shared" si="588"/>
        <v>0</v>
      </c>
      <c r="J1753" s="54"/>
      <c r="K1753" s="53"/>
      <c r="L1753" s="68">
        <f t="shared" si="586"/>
        <v>0</v>
      </c>
      <c r="M1753" s="54">
        <f t="shared" si="589"/>
        <v>0</v>
      </c>
    </row>
    <row r="1754" spans="1:13" s="2" customFormat="1" ht="13.5" x14ac:dyDescent="0.25">
      <c r="A1754" s="27" t="s">
        <v>3857</v>
      </c>
      <c r="B1754" s="27" t="s">
        <v>3858</v>
      </c>
      <c r="C1754" s="28" t="s">
        <v>588</v>
      </c>
      <c r="D1754" s="11"/>
      <c r="E1754" s="11"/>
      <c r="F1754" s="52">
        <f t="shared" si="590"/>
        <v>0</v>
      </c>
      <c r="G1754" s="53"/>
      <c r="H1754" s="11"/>
      <c r="I1754" s="68">
        <f t="shared" si="588"/>
        <v>0</v>
      </c>
      <c r="J1754" s="54"/>
      <c r="K1754" s="53"/>
      <c r="L1754" s="68">
        <f t="shared" si="586"/>
        <v>0</v>
      </c>
      <c r="M1754" s="54">
        <f t="shared" si="589"/>
        <v>0</v>
      </c>
    </row>
    <row r="1755" spans="1:13" s="2" customFormat="1" ht="13.5" x14ac:dyDescent="0.25">
      <c r="A1755" s="27" t="s">
        <v>3859</v>
      </c>
      <c r="B1755" s="27" t="s">
        <v>3860</v>
      </c>
      <c r="C1755" s="28" t="s">
        <v>650</v>
      </c>
      <c r="D1755" s="11"/>
      <c r="E1755" s="11"/>
      <c r="F1755" s="52">
        <f t="shared" si="590"/>
        <v>0</v>
      </c>
      <c r="G1755" s="53"/>
      <c r="H1755" s="11"/>
      <c r="I1755" s="68">
        <f t="shared" si="588"/>
        <v>0</v>
      </c>
      <c r="J1755" s="54"/>
      <c r="K1755" s="53"/>
      <c r="L1755" s="68">
        <f t="shared" si="586"/>
        <v>0</v>
      </c>
      <c r="M1755" s="54">
        <f t="shared" si="589"/>
        <v>0</v>
      </c>
    </row>
    <row r="1756" spans="1:13" s="2" customFormat="1" ht="54" x14ac:dyDescent="0.25">
      <c r="A1756" s="27" t="s">
        <v>3861</v>
      </c>
      <c r="B1756" s="27" t="s">
        <v>3862</v>
      </c>
      <c r="C1756" s="28" t="s">
        <v>674</v>
      </c>
      <c r="D1756" s="11"/>
      <c r="E1756" s="11"/>
      <c r="F1756" s="52">
        <f t="shared" si="590"/>
        <v>0</v>
      </c>
      <c r="G1756" s="53"/>
      <c r="H1756" s="11"/>
      <c r="I1756" s="68">
        <f t="shared" si="588"/>
        <v>0</v>
      </c>
      <c r="J1756" s="54"/>
      <c r="K1756" s="53"/>
      <c r="L1756" s="68">
        <f t="shared" si="586"/>
        <v>0</v>
      </c>
      <c r="M1756" s="54">
        <f t="shared" si="589"/>
        <v>0</v>
      </c>
    </row>
    <row r="1757" spans="1:13" s="2" customFormat="1" ht="27" x14ac:dyDescent="0.25">
      <c r="A1757" s="27" t="s">
        <v>3863</v>
      </c>
      <c r="B1757" s="27" t="s">
        <v>3864</v>
      </c>
      <c r="C1757" s="28" t="s">
        <v>722</v>
      </c>
      <c r="D1757" s="11"/>
      <c r="E1757" s="11"/>
      <c r="F1757" s="52">
        <f t="shared" si="590"/>
        <v>0</v>
      </c>
      <c r="G1757" s="53"/>
      <c r="H1757" s="11"/>
      <c r="I1757" s="68">
        <f t="shared" si="588"/>
        <v>0</v>
      </c>
      <c r="J1757" s="54"/>
      <c r="K1757" s="53"/>
      <c r="L1757" s="68">
        <f t="shared" si="586"/>
        <v>0</v>
      </c>
      <c r="M1757" s="54">
        <f t="shared" si="589"/>
        <v>0</v>
      </c>
    </row>
    <row r="1758" spans="1:13" s="2" customFormat="1" ht="27" x14ac:dyDescent="0.25">
      <c r="A1758" s="27" t="s">
        <v>3865</v>
      </c>
      <c r="B1758" s="27" t="s">
        <v>3866</v>
      </c>
      <c r="C1758" s="28" t="s">
        <v>755</v>
      </c>
      <c r="D1758" s="11"/>
      <c r="E1758" s="11"/>
      <c r="F1758" s="52">
        <f t="shared" si="590"/>
        <v>0</v>
      </c>
      <c r="G1758" s="53"/>
      <c r="H1758" s="11"/>
      <c r="I1758" s="68">
        <f t="shared" si="588"/>
        <v>0</v>
      </c>
      <c r="J1758" s="54">
        <v>19586464</v>
      </c>
      <c r="K1758" s="53"/>
      <c r="L1758" s="68">
        <f t="shared" si="586"/>
        <v>19586464</v>
      </c>
      <c r="M1758" s="54">
        <f t="shared" si="589"/>
        <v>19586464</v>
      </c>
    </row>
    <row r="1759" spans="1:13" s="2" customFormat="1" ht="27" x14ac:dyDescent="0.25">
      <c r="A1759" s="27" t="s">
        <v>3867</v>
      </c>
      <c r="B1759" s="27" t="s">
        <v>3868</v>
      </c>
      <c r="C1759" s="28" t="s">
        <v>863</v>
      </c>
      <c r="D1759" s="11"/>
      <c r="E1759" s="11"/>
      <c r="F1759" s="52">
        <f t="shared" si="590"/>
        <v>0</v>
      </c>
      <c r="G1759" s="53"/>
      <c r="H1759" s="11"/>
      <c r="I1759" s="68">
        <f t="shared" si="588"/>
        <v>0</v>
      </c>
      <c r="J1759" s="54"/>
      <c r="K1759" s="53"/>
      <c r="L1759" s="68">
        <f t="shared" si="586"/>
        <v>0</v>
      </c>
      <c r="M1759" s="54">
        <f t="shared" si="589"/>
        <v>0</v>
      </c>
    </row>
    <row r="1760" spans="1:13" s="2" customFormat="1" ht="13.5" x14ac:dyDescent="0.25">
      <c r="A1760" s="27" t="s">
        <v>3869</v>
      </c>
      <c r="B1760" s="27" t="s">
        <v>3870</v>
      </c>
      <c r="C1760" s="28" t="s">
        <v>914</v>
      </c>
      <c r="D1760" s="11"/>
      <c r="E1760" s="11"/>
      <c r="F1760" s="52">
        <f t="shared" si="590"/>
        <v>0</v>
      </c>
      <c r="G1760" s="53"/>
      <c r="H1760" s="11"/>
      <c r="I1760" s="68">
        <f t="shared" si="588"/>
        <v>0</v>
      </c>
      <c r="J1760" s="54"/>
      <c r="K1760" s="53"/>
      <c r="L1760" s="68">
        <f t="shared" si="586"/>
        <v>0</v>
      </c>
      <c r="M1760" s="54">
        <f t="shared" si="589"/>
        <v>0</v>
      </c>
    </row>
    <row r="1761" spans="1:13" s="2" customFormat="1" ht="27" x14ac:dyDescent="0.25">
      <c r="A1761" s="16" t="s">
        <v>3872</v>
      </c>
      <c r="B1761" s="16" t="s">
        <v>3873</v>
      </c>
      <c r="C1761" s="17" t="s">
        <v>3900</v>
      </c>
      <c r="D1761" s="7">
        <f t="shared" ref="D1761:K1761" si="591">D1762</f>
        <v>0</v>
      </c>
      <c r="E1761" s="7">
        <f t="shared" si="591"/>
        <v>0</v>
      </c>
      <c r="F1761" s="8">
        <f t="shared" si="591"/>
        <v>0</v>
      </c>
      <c r="G1761" s="10">
        <f t="shared" si="591"/>
        <v>0</v>
      </c>
      <c r="H1761" s="7">
        <f t="shared" si="591"/>
        <v>0</v>
      </c>
      <c r="I1761" s="65">
        <f t="shared" si="591"/>
        <v>0</v>
      </c>
      <c r="J1761" s="43">
        <f t="shared" si="591"/>
        <v>644277</v>
      </c>
      <c r="K1761" s="10">
        <f t="shared" si="591"/>
        <v>0</v>
      </c>
      <c r="L1761" s="65">
        <f t="shared" si="586"/>
        <v>644277</v>
      </c>
      <c r="M1761" s="43">
        <f>+I1761+L1761</f>
        <v>644277</v>
      </c>
    </row>
    <row r="1762" spans="1:13" s="2" customFormat="1" ht="13.5" x14ac:dyDescent="0.25">
      <c r="A1762" s="16" t="s">
        <v>3874</v>
      </c>
      <c r="B1762" s="16" t="s">
        <v>3875</v>
      </c>
      <c r="C1762" s="17" t="s">
        <v>170</v>
      </c>
      <c r="D1762" s="7">
        <f t="shared" ref="D1762:K1762" si="592">+D1763</f>
        <v>0</v>
      </c>
      <c r="E1762" s="7">
        <f t="shared" si="592"/>
        <v>0</v>
      </c>
      <c r="F1762" s="8">
        <f t="shared" si="592"/>
        <v>0</v>
      </c>
      <c r="G1762" s="10">
        <f t="shared" si="592"/>
        <v>0</v>
      </c>
      <c r="H1762" s="7">
        <f t="shared" si="592"/>
        <v>0</v>
      </c>
      <c r="I1762" s="65">
        <f t="shared" si="592"/>
        <v>0</v>
      </c>
      <c r="J1762" s="43">
        <f t="shared" si="592"/>
        <v>644277</v>
      </c>
      <c r="K1762" s="10">
        <f t="shared" si="592"/>
        <v>0</v>
      </c>
      <c r="L1762" s="65">
        <f t="shared" si="586"/>
        <v>644277</v>
      </c>
      <c r="M1762" s="43">
        <f>+I1762+L1762</f>
        <v>644277</v>
      </c>
    </row>
    <row r="1763" spans="1:13" s="2" customFormat="1" ht="13.5" x14ac:dyDescent="0.25">
      <c r="A1763" s="16" t="s">
        <v>3876</v>
      </c>
      <c r="B1763" s="16" t="s">
        <v>3877</v>
      </c>
      <c r="C1763" s="17" t="s">
        <v>330</v>
      </c>
      <c r="D1763" s="7">
        <f t="shared" ref="D1763:E1763" si="593">SUM(D1764:D1774)</f>
        <v>0</v>
      </c>
      <c r="E1763" s="7">
        <f t="shared" si="593"/>
        <v>0</v>
      </c>
      <c r="F1763" s="8">
        <f>+D1763+E1763</f>
        <v>0</v>
      </c>
      <c r="G1763" s="10">
        <f>SUM(G1764:G1774)</f>
        <v>0</v>
      </c>
      <c r="H1763" s="7">
        <f>SUM(H1764:H1774)</f>
        <v>0</v>
      </c>
      <c r="I1763" s="65">
        <f>+SUM(F1763:H1763)</f>
        <v>0</v>
      </c>
      <c r="J1763" s="43">
        <f>SUM(J1764:J1774)</f>
        <v>644277</v>
      </c>
      <c r="K1763" s="10">
        <f>SUM(K1764:K1774)</f>
        <v>0</v>
      </c>
      <c r="L1763" s="65">
        <f t="shared" si="586"/>
        <v>644277</v>
      </c>
      <c r="M1763" s="42">
        <f>SUM(M1764:M1774)</f>
        <v>644277</v>
      </c>
    </row>
    <row r="1764" spans="1:13" s="2" customFormat="1" ht="27" x14ac:dyDescent="0.25">
      <c r="A1764" s="27" t="s">
        <v>3878</v>
      </c>
      <c r="B1764" s="27" t="s">
        <v>3879</v>
      </c>
      <c r="C1764" s="28" t="s">
        <v>333</v>
      </c>
      <c r="D1764" s="11"/>
      <c r="E1764" s="11"/>
      <c r="F1764" s="52">
        <f>SUM(D1764:E1764)</f>
        <v>0</v>
      </c>
      <c r="G1764" s="53"/>
      <c r="H1764" s="11"/>
      <c r="I1764" s="68">
        <f t="shared" ref="I1764:I1774" si="594">SUM(F1764:H1764)</f>
        <v>0</v>
      </c>
      <c r="J1764" s="54"/>
      <c r="K1764" s="53"/>
      <c r="L1764" s="68">
        <f t="shared" si="586"/>
        <v>0</v>
      </c>
      <c r="M1764" s="54">
        <f t="shared" ref="M1764:M1774" si="595">+L1764+I1764</f>
        <v>0</v>
      </c>
    </row>
    <row r="1765" spans="1:13" s="2" customFormat="1" ht="13.5" x14ac:dyDescent="0.25">
      <c r="A1765" s="27" t="s">
        <v>3880</v>
      </c>
      <c r="B1765" s="27" t="s">
        <v>3881</v>
      </c>
      <c r="C1765" s="28" t="s">
        <v>369</v>
      </c>
      <c r="D1765" s="11"/>
      <c r="E1765" s="11"/>
      <c r="F1765" s="52">
        <f t="shared" ref="F1765:F1774" si="596">SUM(D1765:E1765)</f>
        <v>0</v>
      </c>
      <c r="G1765" s="53"/>
      <c r="H1765" s="11"/>
      <c r="I1765" s="68">
        <f t="shared" si="594"/>
        <v>0</v>
      </c>
      <c r="J1765" s="54"/>
      <c r="K1765" s="53"/>
      <c r="L1765" s="68">
        <f t="shared" si="586"/>
        <v>0</v>
      </c>
      <c r="M1765" s="54">
        <f t="shared" si="595"/>
        <v>0</v>
      </c>
    </row>
    <row r="1766" spans="1:13" s="2" customFormat="1" ht="40.5" x14ac:dyDescent="0.25">
      <c r="A1766" s="27" t="s">
        <v>3882</v>
      </c>
      <c r="B1766" s="27" t="s">
        <v>3883</v>
      </c>
      <c r="C1766" s="28" t="s">
        <v>384</v>
      </c>
      <c r="D1766" s="11"/>
      <c r="E1766" s="11"/>
      <c r="F1766" s="52">
        <f t="shared" si="596"/>
        <v>0</v>
      </c>
      <c r="G1766" s="53"/>
      <c r="H1766" s="11"/>
      <c r="I1766" s="68">
        <f t="shared" si="594"/>
        <v>0</v>
      </c>
      <c r="J1766" s="54"/>
      <c r="K1766" s="53"/>
      <c r="L1766" s="68">
        <f t="shared" si="586"/>
        <v>0</v>
      </c>
      <c r="M1766" s="54">
        <f t="shared" si="595"/>
        <v>0</v>
      </c>
    </row>
    <row r="1767" spans="1:13" s="2" customFormat="1" ht="27" x14ac:dyDescent="0.25">
      <c r="A1767" s="27" t="s">
        <v>3884</v>
      </c>
      <c r="B1767" s="27" t="s">
        <v>3885</v>
      </c>
      <c r="C1767" s="28" t="s">
        <v>459</v>
      </c>
      <c r="D1767" s="11"/>
      <c r="E1767" s="11"/>
      <c r="F1767" s="52">
        <f t="shared" si="596"/>
        <v>0</v>
      </c>
      <c r="G1767" s="53"/>
      <c r="H1767" s="11"/>
      <c r="I1767" s="68">
        <f t="shared" si="594"/>
        <v>0</v>
      </c>
      <c r="J1767" s="54"/>
      <c r="K1767" s="53"/>
      <c r="L1767" s="68">
        <f t="shared" si="586"/>
        <v>0</v>
      </c>
      <c r="M1767" s="54">
        <f t="shared" si="595"/>
        <v>0</v>
      </c>
    </row>
    <row r="1768" spans="1:13" s="2" customFormat="1" ht="13.5" x14ac:dyDescent="0.25">
      <c r="A1768" s="27" t="s">
        <v>3886</v>
      </c>
      <c r="B1768" s="27" t="s">
        <v>3887</v>
      </c>
      <c r="C1768" s="28" t="s">
        <v>588</v>
      </c>
      <c r="D1768" s="11"/>
      <c r="E1768" s="11"/>
      <c r="F1768" s="52">
        <f t="shared" si="596"/>
        <v>0</v>
      </c>
      <c r="G1768" s="53"/>
      <c r="H1768" s="11"/>
      <c r="I1768" s="68">
        <f t="shared" si="594"/>
        <v>0</v>
      </c>
      <c r="J1768" s="54"/>
      <c r="K1768" s="53"/>
      <c r="L1768" s="68">
        <f t="shared" si="586"/>
        <v>0</v>
      </c>
      <c r="M1768" s="54">
        <f t="shared" si="595"/>
        <v>0</v>
      </c>
    </row>
    <row r="1769" spans="1:13" s="2" customFormat="1" ht="13.5" x14ac:dyDescent="0.25">
      <c r="A1769" s="27" t="s">
        <v>3888</v>
      </c>
      <c r="B1769" s="27" t="s">
        <v>3889</v>
      </c>
      <c r="C1769" s="28" t="s">
        <v>650</v>
      </c>
      <c r="D1769" s="11"/>
      <c r="E1769" s="11"/>
      <c r="F1769" s="52">
        <f t="shared" si="596"/>
        <v>0</v>
      </c>
      <c r="G1769" s="53"/>
      <c r="H1769" s="11"/>
      <c r="I1769" s="68">
        <f t="shared" si="594"/>
        <v>0</v>
      </c>
      <c r="J1769" s="54"/>
      <c r="K1769" s="53"/>
      <c r="L1769" s="68">
        <f t="shared" si="586"/>
        <v>0</v>
      </c>
      <c r="M1769" s="54">
        <f t="shared" si="595"/>
        <v>0</v>
      </c>
    </row>
    <row r="1770" spans="1:13" s="2" customFormat="1" ht="54" x14ac:dyDescent="0.25">
      <c r="A1770" s="27" t="s">
        <v>3890</v>
      </c>
      <c r="B1770" s="27" t="s">
        <v>3891</v>
      </c>
      <c r="C1770" s="28" t="s">
        <v>674</v>
      </c>
      <c r="D1770" s="11"/>
      <c r="E1770" s="11"/>
      <c r="F1770" s="52">
        <f t="shared" si="596"/>
        <v>0</v>
      </c>
      <c r="G1770" s="53"/>
      <c r="H1770" s="11"/>
      <c r="I1770" s="68">
        <f t="shared" si="594"/>
        <v>0</v>
      </c>
      <c r="J1770" s="54"/>
      <c r="K1770" s="53"/>
      <c r="L1770" s="68">
        <f t="shared" si="586"/>
        <v>0</v>
      </c>
      <c r="M1770" s="54">
        <f t="shared" si="595"/>
        <v>0</v>
      </c>
    </row>
    <row r="1771" spans="1:13" s="2" customFormat="1" ht="27" x14ac:dyDescent="0.25">
      <c r="A1771" s="27" t="s">
        <v>3892</v>
      </c>
      <c r="B1771" s="27" t="s">
        <v>3893</v>
      </c>
      <c r="C1771" s="28" t="s">
        <v>722</v>
      </c>
      <c r="D1771" s="11"/>
      <c r="E1771" s="11"/>
      <c r="F1771" s="52">
        <f t="shared" si="596"/>
        <v>0</v>
      </c>
      <c r="G1771" s="53"/>
      <c r="H1771" s="11"/>
      <c r="I1771" s="68">
        <f t="shared" si="594"/>
        <v>0</v>
      </c>
      <c r="J1771" s="54"/>
      <c r="K1771" s="53"/>
      <c r="L1771" s="68">
        <f t="shared" si="586"/>
        <v>0</v>
      </c>
      <c r="M1771" s="54">
        <f t="shared" si="595"/>
        <v>0</v>
      </c>
    </row>
    <row r="1772" spans="1:13" s="2" customFormat="1" ht="27" x14ac:dyDescent="0.25">
      <c r="A1772" s="27" t="s">
        <v>3894</v>
      </c>
      <c r="B1772" s="27" t="s">
        <v>3895</v>
      </c>
      <c r="C1772" s="28" t="s">
        <v>755</v>
      </c>
      <c r="D1772" s="11"/>
      <c r="E1772" s="11"/>
      <c r="F1772" s="52">
        <f t="shared" si="596"/>
        <v>0</v>
      </c>
      <c r="G1772" s="53"/>
      <c r="H1772" s="11"/>
      <c r="I1772" s="68">
        <f t="shared" si="594"/>
        <v>0</v>
      </c>
      <c r="J1772" s="54">
        <v>644277</v>
      </c>
      <c r="K1772" s="53"/>
      <c r="L1772" s="68">
        <f t="shared" si="586"/>
        <v>644277</v>
      </c>
      <c r="M1772" s="54">
        <f t="shared" si="595"/>
        <v>644277</v>
      </c>
    </row>
    <row r="1773" spans="1:13" s="2" customFormat="1" ht="27" x14ac:dyDescent="0.25">
      <c r="A1773" s="27" t="s">
        <v>3896</v>
      </c>
      <c r="B1773" s="27" t="s">
        <v>3897</v>
      </c>
      <c r="C1773" s="28" t="s">
        <v>863</v>
      </c>
      <c r="D1773" s="11"/>
      <c r="E1773" s="11"/>
      <c r="F1773" s="52">
        <f t="shared" si="596"/>
        <v>0</v>
      </c>
      <c r="G1773" s="53"/>
      <c r="H1773" s="11"/>
      <c r="I1773" s="68">
        <f t="shared" si="594"/>
        <v>0</v>
      </c>
      <c r="J1773" s="54"/>
      <c r="K1773" s="53"/>
      <c r="L1773" s="68">
        <f t="shared" si="586"/>
        <v>0</v>
      </c>
      <c r="M1773" s="54">
        <f t="shared" si="595"/>
        <v>0</v>
      </c>
    </row>
    <row r="1774" spans="1:13" s="2" customFormat="1" ht="13.5" x14ac:dyDescent="0.25">
      <c r="A1774" s="27" t="s">
        <v>3898</v>
      </c>
      <c r="B1774" s="27" t="s">
        <v>3899</v>
      </c>
      <c r="C1774" s="28" t="s">
        <v>914</v>
      </c>
      <c r="D1774" s="11"/>
      <c r="E1774" s="11"/>
      <c r="F1774" s="52">
        <f t="shared" si="596"/>
        <v>0</v>
      </c>
      <c r="G1774" s="53"/>
      <c r="H1774" s="11"/>
      <c r="I1774" s="68">
        <f t="shared" si="594"/>
        <v>0</v>
      </c>
      <c r="J1774" s="54"/>
      <c r="K1774" s="53"/>
      <c r="L1774" s="68">
        <f t="shared" si="586"/>
        <v>0</v>
      </c>
      <c r="M1774" s="54">
        <f t="shared" si="595"/>
        <v>0</v>
      </c>
    </row>
    <row r="1775" spans="1:13" s="2" customFormat="1" ht="27" x14ac:dyDescent="0.25">
      <c r="A1775" s="16" t="s">
        <v>3959</v>
      </c>
      <c r="B1775" s="16" t="s">
        <v>3960</v>
      </c>
      <c r="C1775" s="17" t="s">
        <v>4011</v>
      </c>
      <c r="D1775" s="7">
        <f t="shared" ref="D1775:K1775" si="597">D1776</f>
        <v>0</v>
      </c>
      <c r="E1775" s="7">
        <f t="shared" si="597"/>
        <v>0</v>
      </c>
      <c r="F1775" s="8">
        <f t="shared" si="597"/>
        <v>0</v>
      </c>
      <c r="G1775" s="10">
        <f t="shared" si="597"/>
        <v>0</v>
      </c>
      <c r="H1775" s="7">
        <f t="shared" si="597"/>
        <v>0</v>
      </c>
      <c r="I1775" s="65">
        <f t="shared" si="597"/>
        <v>0</v>
      </c>
      <c r="J1775" s="43">
        <f t="shared" si="597"/>
        <v>62979864</v>
      </c>
      <c r="K1775" s="10">
        <f t="shared" si="597"/>
        <v>0</v>
      </c>
      <c r="L1775" s="65">
        <f t="shared" si="586"/>
        <v>62979864</v>
      </c>
      <c r="M1775" s="43">
        <f>+I1775+L1775</f>
        <v>62979864</v>
      </c>
    </row>
    <row r="1776" spans="1:13" s="2" customFormat="1" ht="13.5" x14ac:dyDescent="0.25">
      <c r="A1776" s="16" t="s">
        <v>3961</v>
      </c>
      <c r="B1776" s="16" t="s">
        <v>3962</v>
      </c>
      <c r="C1776" s="17" t="s">
        <v>170</v>
      </c>
      <c r="D1776" s="7">
        <f t="shared" ref="D1776:K1776" si="598">+D1777</f>
        <v>0</v>
      </c>
      <c r="E1776" s="7">
        <f t="shared" si="598"/>
        <v>0</v>
      </c>
      <c r="F1776" s="8">
        <f t="shared" si="598"/>
        <v>0</v>
      </c>
      <c r="G1776" s="10">
        <f t="shared" si="598"/>
        <v>0</v>
      </c>
      <c r="H1776" s="7">
        <f t="shared" si="598"/>
        <v>0</v>
      </c>
      <c r="I1776" s="65">
        <f t="shared" si="598"/>
        <v>0</v>
      </c>
      <c r="J1776" s="43">
        <f t="shared" si="598"/>
        <v>62979864</v>
      </c>
      <c r="K1776" s="10">
        <f t="shared" si="598"/>
        <v>0</v>
      </c>
      <c r="L1776" s="65">
        <f t="shared" si="586"/>
        <v>62979864</v>
      </c>
      <c r="M1776" s="43">
        <f>+I1776+L1776</f>
        <v>62979864</v>
      </c>
    </row>
    <row r="1777" spans="1:13" s="2" customFormat="1" ht="13.5" x14ac:dyDescent="0.25">
      <c r="A1777" s="16" t="s">
        <v>3963</v>
      </c>
      <c r="B1777" s="16" t="s">
        <v>3964</v>
      </c>
      <c r="C1777" s="17" t="s">
        <v>330</v>
      </c>
      <c r="D1777" s="7">
        <f t="shared" ref="D1777:E1777" si="599">SUM(D1778:D1788)</f>
        <v>0</v>
      </c>
      <c r="E1777" s="7">
        <f t="shared" si="599"/>
        <v>0</v>
      </c>
      <c r="F1777" s="8">
        <f>+D1777+E1777</f>
        <v>0</v>
      </c>
      <c r="G1777" s="10">
        <f>SUM(G1778:G1788)</f>
        <v>0</v>
      </c>
      <c r="H1777" s="7">
        <f>SUM(H1778:H1788)</f>
        <v>0</v>
      </c>
      <c r="I1777" s="65">
        <f>+SUM(F1777:H1777)</f>
        <v>0</v>
      </c>
      <c r="J1777" s="43">
        <f>SUM(J1778:J1788)</f>
        <v>62979864</v>
      </c>
      <c r="K1777" s="10">
        <f>SUM(K1778:K1788)</f>
        <v>0</v>
      </c>
      <c r="L1777" s="65">
        <f t="shared" si="586"/>
        <v>62979864</v>
      </c>
      <c r="M1777" s="42">
        <f>SUM(M1778:M1788)</f>
        <v>62979864</v>
      </c>
    </row>
    <row r="1778" spans="1:13" s="2" customFormat="1" ht="27" x14ac:dyDescent="0.25">
      <c r="A1778" s="27" t="s">
        <v>3965</v>
      </c>
      <c r="B1778" s="27" t="s">
        <v>3966</v>
      </c>
      <c r="C1778" s="28" t="s">
        <v>333</v>
      </c>
      <c r="D1778" s="11"/>
      <c r="E1778" s="11"/>
      <c r="F1778" s="52">
        <f>SUM(D1778:E1778)</f>
        <v>0</v>
      </c>
      <c r="G1778" s="53"/>
      <c r="H1778" s="11"/>
      <c r="I1778" s="68">
        <f t="shared" ref="I1778:I1788" si="600">SUM(F1778:H1778)</f>
        <v>0</v>
      </c>
      <c r="J1778" s="54"/>
      <c r="K1778" s="53"/>
      <c r="L1778" s="68">
        <f t="shared" si="586"/>
        <v>0</v>
      </c>
      <c r="M1778" s="54">
        <f t="shared" ref="M1778:M1788" si="601">+L1778+I1778</f>
        <v>0</v>
      </c>
    </row>
    <row r="1779" spans="1:13" s="2" customFormat="1" ht="13.5" x14ac:dyDescent="0.25">
      <c r="A1779" s="27" t="s">
        <v>3967</v>
      </c>
      <c r="B1779" s="27" t="s">
        <v>3968</v>
      </c>
      <c r="C1779" s="28" t="s">
        <v>369</v>
      </c>
      <c r="D1779" s="11"/>
      <c r="E1779" s="11"/>
      <c r="F1779" s="52">
        <f t="shared" ref="F1779:F1788" si="602">SUM(D1779:E1779)</f>
        <v>0</v>
      </c>
      <c r="G1779" s="53"/>
      <c r="H1779" s="11"/>
      <c r="I1779" s="68">
        <f t="shared" si="600"/>
        <v>0</v>
      </c>
      <c r="J1779" s="54"/>
      <c r="K1779" s="53"/>
      <c r="L1779" s="68">
        <f t="shared" si="586"/>
        <v>0</v>
      </c>
      <c r="M1779" s="54">
        <f t="shared" si="601"/>
        <v>0</v>
      </c>
    </row>
    <row r="1780" spans="1:13" s="2" customFormat="1" ht="40.5" x14ac:dyDescent="0.25">
      <c r="A1780" s="27" t="s">
        <v>3969</v>
      </c>
      <c r="B1780" s="27" t="s">
        <v>3970</v>
      </c>
      <c r="C1780" s="28" t="s">
        <v>384</v>
      </c>
      <c r="D1780" s="11"/>
      <c r="E1780" s="11"/>
      <c r="F1780" s="52">
        <f t="shared" si="602"/>
        <v>0</v>
      </c>
      <c r="G1780" s="53"/>
      <c r="H1780" s="11"/>
      <c r="I1780" s="68">
        <f t="shared" si="600"/>
        <v>0</v>
      </c>
      <c r="J1780" s="54"/>
      <c r="K1780" s="53"/>
      <c r="L1780" s="68">
        <f t="shared" si="586"/>
        <v>0</v>
      </c>
      <c r="M1780" s="54">
        <f t="shared" si="601"/>
        <v>0</v>
      </c>
    </row>
    <row r="1781" spans="1:13" s="2" customFormat="1" ht="27" x14ac:dyDescent="0.25">
      <c r="A1781" s="27" t="s">
        <v>3971</v>
      </c>
      <c r="B1781" s="27" t="s">
        <v>3972</v>
      </c>
      <c r="C1781" s="28" t="s">
        <v>459</v>
      </c>
      <c r="D1781" s="11"/>
      <c r="E1781" s="11"/>
      <c r="F1781" s="52">
        <f t="shared" si="602"/>
        <v>0</v>
      </c>
      <c r="G1781" s="53"/>
      <c r="H1781" s="11"/>
      <c r="I1781" s="68">
        <f t="shared" si="600"/>
        <v>0</v>
      </c>
      <c r="J1781" s="54"/>
      <c r="K1781" s="53"/>
      <c r="L1781" s="68">
        <f t="shared" si="586"/>
        <v>0</v>
      </c>
      <c r="M1781" s="54">
        <f t="shared" si="601"/>
        <v>0</v>
      </c>
    </row>
    <row r="1782" spans="1:13" s="2" customFormat="1" ht="13.5" x14ac:dyDescent="0.25">
      <c r="A1782" s="27" t="s">
        <v>3973</v>
      </c>
      <c r="B1782" s="27" t="s">
        <v>3974</v>
      </c>
      <c r="C1782" s="28" t="s">
        <v>588</v>
      </c>
      <c r="D1782" s="11"/>
      <c r="E1782" s="11"/>
      <c r="F1782" s="52">
        <f t="shared" si="602"/>
        <v>0</v>
      </c>
      <c r="G1782" s="53"/>
      <c r="H1782" s="11"/>
      <c r="I1782" s="68">
        <f t="shared" si="600"/>
        <v>0</v>
      </c>
      <c r="J1782" s="54"/>
      <c r="K1782" s="53"/>
      <c r="L1782" s="68">
        <f t="shared" si="586"/>
        <v>0</v>
      </c>
      <c r="M1782" s="54">
        <f t="shared" si="601"/>
        <v>0</v>
      </c>
    </row>
    <row r="1783" spans="1:13" s="2" customFormat="1" ht="13.5" x14ac:dyDescent="0.25">
      <c r="A1783" s="27" t="s">
        <v>3975</v>
      </c>
      <c r="B1783" s="27" t="s">
        <v>3976</v>
      </c>
      <c r="C1783" s="28" t="s">
        <v>650</v>
      </c>
      <c r="D1783" s="11"/>
      <c r="E1783" s="11"/>
      <c r="F1783" s="52">
        <f t="shared" si="602"/>
        <v>0</v>
      </c>
      <c r="G1783" s="53"/>
      <c r="H1783" s="11"/>
      <c r="I1783" s="68">
        <f t="shared" si="600"/>
        <v>0</v>
      </c>
      <c r="J1783" s="54"/>
      <c r="K1783" s="53"/>
      <c r="L1783" s="68">
        <f t="shared" si="586"/>
        <v>0</v>
      </c>
      <c r="M1783" s="54">
        <f t="shared" si="601"/>
        <v>0</v>
      </c>
    </row>
    <row r="1784" spans="1:13" s="2" customFormat="1" ht="54" x14ac:dyDescent="0.25">
      <c r="A1784" s="27" t="s">
        <v>3977</v>
      </c>
      <c r="B1784" s="27" t="s">
        <v>3978</v>
      </c>
      <c r="C1784" s="28" t="s">
        <v>674</v>
      </c>
      <c r="D1784" s="11"/>
      <c r="E1784" s="11"/>
      <c r="F1784" s="52">
        <f t="shared" si="602"/>
        <v>0</v>
      </c>
      <c r="G1784" s="53"/>
      <c r="H1784" s="11"/>
      <c r="I1784" s="68">
        <f t="shared" si="600"/>
        <v>0</v>
      </c>
      <c r="J1784" s="54"/>
      <c r="K1784" s="53"/>
      <c r="L1784" s="68">
        <f t="shared" si="586"/>
        <v>0</v>
      </c>
      <c r="M1784" s="54">
        <f t="shared" si="601"/>
        <v>0</v>
      </c>
    </row>
    <row r="1785" spans="1:13" s="2" customFormat="1" ht="27" x14ac:dyDescent="0.25">
      <c r="A1785" s="27" t="s">
        <v>3979</v>
      </c>
      <c r="B1785" s="27" t="s">
        <v>3980</v>
      </c>
      <c r="C1785" s="28" t="s">
        <v>722</v>
      </c>
      <c r="D1785" s="11"/>
      <c r="E1785" s="11"/>
      <c r="F1785" s="52">
        <f t="shared" si="602"/>
        <v>0</v>
      </c>
      <c r="G1785" s="53"/>
      <c r="H1785" s="11"/>
      <c r="I1785" s="68">
        <f t="shared" si="600"/>
        <v>0</v>
      </c>
      <c r="J1785" s="54"/>
      <c r="K1785" s="53"/>
      <c r="L1785" s="68">
        <f t="shared" si="586"/>
        <v>0</v>
      </c>
      <c r="M1785" s="54">
        <f t="shared" si="601"/>
        <v>0</v>
      </c>
    </row>
    <row r="1786" spans="1:13" s="2" customFormat="1" ht="27" x14ac:dyDescent="0.25">
      <c r="A1786" s="27" t="s">
        <v>3981</v>
      </c>
      <c r="B1786" s="27" t="s">
        <v>3982</v>
      </c>
      <c r="C1786" s="28" t="s">
        <v>755</v>
      </c>
      <c r="D1786" s="11"/>
      <c r="E1786" s="11"/>
      <c r="F1786" s="52">
        <f t="shared" si="602"/>
        <v>0</v>
      </c>
      <c r="G1786" s="53"/>
      <c r="H1786" s="11"/>
      <c r="I1786" s="68">
        <f t="shared" si="600"/>
        <v>0</v>
      </c>
      <c r="J1786" s="54">
        <v>62979864</v>
      </c>
      <c r="K1786" s="53"/>
      <c r="L1786" s="68">
        <f t="shared" si="586"/>
        <v>62979864</v>
      </c>
      <c r="M1786" s="54">
        <f t="shared" si="601"/>
        <v>62979864</v>
      </c>
    </row>
    <row r="1787" spans="1:13" s="2" customFormat="1" ht="27" x14ac:dyDescent="0.25">
      <c r="A1787" s="27" t="s">
        <v>3983</v>
      </c>
      <c r="B1787" s="27" t="s">
        <v>3984</v>
      </c>
      <c r="C1787" s="28" t="s">
        <v>863</v>
      </c>
      <c r="D1787" s="11"/>
      <c r="E1787" s="11"/>
      <c r="F1787" s="52">
        <f t="shared" si="602"/>
        <v>0</v>
      </c>
      <c r="G1787" s="53"/>
      <c r="H1787" s="11"/>
      <c r="I1787" s="68">
        <f t="shared" si="600"/>
        <v>0</v>
      </c>
      <c r="J1787" s="54"/>
      <c r="K1787" s="53"/>
      <c r="L1787" s="68">
        <f t="shared" si="586"/>
        <v>0</v>
      </c>
      <c r="M1787" s="54">
        <f t="shared" si="601"/>
        <v>0</v>
      </c>
    </row>
    <row r="1788" spans="1:13" s="2" customFormat="1" ht="13.5" x14ac:dyDescent="0.25">
      <c r="A1788" s="27" t="s">
        <v>3985</v>
      </c>
      <c r="B1788" s="27" t="s">
        <v>3986</v>
      </c>
      <c r="C1788" s="28" t="s">
        <v>914</v>
      </c>
      <c r="D1788" s="11"/>
      <c r="E1788" s="11"/>
      <c r="F1788" s="52">
        <f t="shared" si="602"/>
        <v>0</v>
      </c>
      <c r="G1788" s="53"/>
      <c r="H1788" s="11"/>
      <c r="I1788" s="68">
        <f t="shared" si="600"/>
        <v>0</v>
      </c>
      <c r="J1788" s="54"/>
      <c r="K1788" s="53"/>
      <c r="L1788" s="68">
        <f t="shared" si="586"/>
        <v>0</v>
      </c>
      <c r="M1788" s="54">
        <f t="shared" si="601"/>
        <v>0</v>
      </c>
    </row>
    <row r="1789" spans="1:13" s="2" customFormat="1" ht="27" x14ac:dyDescent="0.25">
      <c r="A1789" s="16" t="s">
        <v>3901</v>
      </c>
      <c r="B1789" s="16" t="s">
        <v>3902</v>
      </c>
      <c r="C1789" s="17" t="s">
        <v>3929</v>
      </c>
      <c r="D1789" s="7">
        <f t="shared" ref="D1789:K1789" si="603">D1790</f>
        <v>0</v>
      </c>
      <c r="E1789" s="7">
        <f t="shared" si="603"/>
        <v>0</v>
      </c>
      <c r="F1789" s="8">
        <f t="shared" si="603"/>
        <v>0</v>
      </c>
      <c r="G1789" s="10">
        <f t="shared" si="603"/>
        <v>0</v>
      </c>
      <c r="H1789" s="7">
        <f t="shared" si="603"/>
        <v>0</v>
      </c>
      <c r="I1789" s="65">
        <f t="shared" si="603"/>
        <v>0</v>
      </c>
      <c r="J1789" s="43">
        <f t="shared" si="603"/>
        <v>42006846</v>
      </c>
      <c r="K1789" s="10">
        <f t="shared" si="603"/>
        <v>0</v>
      </c>
      <c r="L1789" s="65">
        <f t="shared" si="586"/>
        <v>42006846</v>
      </c>
      <c r="M1789" s="43">
        <f>+I1789+L1789</f>
        <v>42006846</v>
      </c>
    </row>
    <row r="1790" spans="1:13" s="2" customFormat="1" ht="13.5" x14ac:dyDescent="0.25">
      <c r="A1790" s="16" t="s">
        <v>3903</v>
      </c>
      <c r="B1790" s="16" t="s">
        <v>3904</v>
      </c>
      <c r="C1790" s="17" t="s">
        <v>170</v>
      </c>
      <c r="D1790" s="7">
        <f t="shared" ref="D1790:K1790" si="604">+D1791</f>
        <v>0</v>
      </c>
      <c r="E1790" s="7">
        <f t="shared" si="604"/>
        <v>0</v>
      </c>
      <c r="F1790" s="8">
        <f t="shared" si="604"/>
        <v>0</v>
      </c>
      <c r="G1790" s="10">
        <f t="shared" si="604"/>
        <v>0</v>
      </c>
      <c r="H1790" s="7">
        <f t="shared" si="604"/>
        <v>0</v>
      </c>
      <c r="I1790" s="65">
        <f t="shared" si="604"/>
        <v>0</v>
      </c>
      <c r="J1790" s="43">
        <f t="shared" si="604"/>
        <v>42006846</v>
      </c>
      <c r="K1790" s="10">
        <f t="shared" si="604"/>
        <v>0</v>
      </c>
      <c r="L1790" s="65">
        <f t="shared" si="586"/>
        <v>42006846</v>
      </c>
      <c r="M1790" s="43">
        <f>+I1790+L1790</f>
        <v>42006846</v>
      </c>
    </row>
    <row r="1791" spans="1:13" s="2" customFormat="1" ht="13.5" x14ac:dyDescent="0.25">
      <c r="A1791" s="16" t="s">
        <v>3905</v>
      </c>
      <c r="B1791" s="16" t="s">
        <v>3906</v>
      </c>
      <c r="C1791" s="17" t="s">
        <v>330</v>
      </c>
      <c r="D1791" s="7">
        <f t="shared" ref="D1791:E1791" si="605">SUM(D1792:D1802)</f>
        <v>0</v>
      </c>
      <c r="E1791" s="7">
        <f t="shared" si="605"/>
        <v>0</v>
      </c>
      <c r="F1791" s="8">
        <f>+D1791+E1791</f>
        <v>0</v>
      </c>
      <c r="G1791" s="10">
        <f>SUM(G1792:G1802)</f>
        <v>0</v>
      </c>
      <c r="H1791" s="7">
        <f>SUM(H1792:H1802)</f>
        <v>0</v>
      </c>
      <c r="I1791" s="65">
        <f>+SUM(F1791:H1791)</f>
        <v>0</v>
      </c>
      <c r="J1791" s="43">
        <f>SUM(J1792:J1802)</f>
        <v>42006846</v>
      </c>
      <c r="K1791" s="10">
        <f>SUM(K1792:K1802)</f>
        <v>0</v>
      </c>
      <c r="L1791" s="65">
        <f t="shared" si="586"/>
        <v>42006846</v>
      </c>
      <c r="M1791" s="42">
        <f>SUM(M1792:M1802)</f>
        <v>42006846</v>
      </c>
    </row>
    <row r="1792" spans="1:13" s="2" customFormat="1" ht="27" x14ac:dyDescent="0.25">
      <c r="A1792" s="27" t="s">
        <v>3907</v>
      </c>
      <c r="B1792" s="27" t="s">
        <v>3908</v>
      </c>
      <c r="C1792" s="28" t="s">
        <v>333</v>
      </c>
      <c r="D1792" s="11"/>
      <c r="E1792" s="11"/>
      <c r="F1792" s="52">
        <f>SUM(D1792:E1792)</f>
        <v>0</v>
      </c>
      <c r="G1792" s="53"/>
      <c r="H1792" s="11"/>
      <c r="I1792" s="68">
        <f t="shared" ref="I1792:I1802" si="606">SUM(F1792:H1792)</f>
        <v>0</v>
      </c>
      <c r="J1792" s="54"/>
      <c r="K1792" s="53"/>
      <c r="L1792" s="68">
        <f t="shared" si="586"/>
        <v>0</v>
      </c>
      <c r="M1792" s="54">
        <f t="shared" ref="M1792:M1802" si="607">+L1792+I1792</f>
        <v>0</v>
      </c>
    </row>
    <row r="1793" spans="1:13" s="2" customFormat="1" ht="13.5" x14ac:dyDescent="0.25">
      <c r="A1793" s="27" t="s">
        <v>3909</v>
      </c>
      <c r="B1793" s="27" t="s">
        <v>3910</v>
      </c>
      <c r="C1793" s="28" t="s">
        <v>369</v>
      </c>
      <c r="D1793" s="11"/>
      <c r="E1793" s="11"/>
      <c r="F1793" s="52">
        <f t="shared" ref="F1793:F1802" si="608">SUM(D1793:E1793)</f>
        <v>0</v>
      </c>
      <c r="G1793" s="53"/>
      <c r="H1793" s="11"/>
      <c r="I1793" s="68">
        <f t="shared" si="606"/>
        <v>0</v>
      </c>
      <c r="J1793" s="54"/>
      <c r="K1793" s="53"/>
      <c r="L1793" s="68">
        <f t="shared" si="586"/>
        <v>0</v>
      </c>
      <c r="M1793" s="54">
        <f t="shared" si="607"/>
        <v>0</v>
      </c>
    </row>
    <row r="1794" spans="1:13" s="2" customFormat="1" ht="40.5" x14ac:dyDescent="0.25">
      <c r="A1794" s="27" t="s">
        <v>3911</v>
      </c>
      <c r="B1794" s="27" t="s">
        <v>3912</v>
      </c>
      <c r="C1794" s="28" t="s">
        <v>384</v>
      </c>
      <c r="D1794" s="11"/>
      <c r="E1794" s="11"/>
      <c r="F1794" s="52">
        <f t="shared" si="608"/>
        <v>0</v>
      </c>
      <c r="G1794" s="53"/>
      <c r="H1794" s="11"/>
      <c r="I1794" s="68">
        <f t="shared" si="606"/>
        <v>0</v>
      </c>
      <c r="J1794" s="54"/>
      <c r="K1794" s="53"/>
      <c r="L1794" s="68">
        <f t="shared" si="586"/>
        <v>0</v>
      </c>
      <c r="M1794" s="54">
        <f t="shared" si="607"/>
        <v>0</v>
      </c>
    </row>
    <row r="1795" spans="1:13" s="2" customFormat="1" ht="27" x14ac:dyDescent="0.25">
      <c r="A1795" s="27" t="s">
        <v>3913</v>
      </c>
      <c r="B1795" s="27" t="s">
        <v>3914</v>
      </c>
      <c r="C1795" s="28" t="s">
        <v>459</v>
      </c>
      <c r="D1795" s="11"/>
      <c r="E1795" s="11"/>
      <c r="F1795" s="52">
        <f t="shared" si="608"/>
        <v>0</v>
      </c>
      <c r="G1795" s="53"/>
      <c r="H1795" s="11"/>
      <c r="I1795" s="68">
        <f t="shared" si="606"/>
        <v>0</v>
      </c>
      <c r="J1795" s="54"/>
      <c r="K1795" s="53"/>
      <c r="L1795" s="68">
        <f t="shared" si="586"/>
        <v>0</v>
      </c>
      <c r="M1795" s="54">
        <f t="shared" si="607"/>
        <v>0</v>
      </c>
    </row>
    <row r="1796" spans="1:13" s="2" customFormat="1" ht="13.5" x14ac:dyDescent="0.25">
      <c r="A1796" s="27" t="s">
        <v>3915</v>
      </c>
      <c r="B1796" s="27" t="s">
        <v>3916</v>
      </c>
      <c r="C1796" s="28" t="s">
        <v>588</v>
      </c>
      <c r="D1796" s="11"/>
      <c r="E1796" s="11"/>
      <c r="F1796" s="52">
        <f t="shared" si="608"/>
        <v>0</v>
      </c>
      <c r="G1796" s="53"/>
      <c r="H1796" s="11"/>
      <c r="I1796" s="68">
        <f t="shared" si="606"/>
        <v>0</v>
      </c>
      <c r="J1796" s="54"/>
      <c r="K1796" s="53"/>
      <c r="L1796" s="68">
        <f t="shared" si="586"/>
        <v>0</v>
      </c>
      <c r="M1796" s="54">
        <f t="shared" si="607"/>
        <v>0</v>
      </c>
    </row>
    <row r="1797" spans="1:13" s="2" customFormat="1" ht="13.5" x14ac:dyDescent="0.25">
      <c r="A1797" s="27" t="s">
        <v>3917</v>
      </c>
      <c r="B1797" s="27" t="s">
        <v>3918</v>
      </c>
      <c r="C1797" s="28" t="s">
        <v>650</v>
      </c>
      <c r="D1797" s="11"/>
      <c r="E1797" s="11"/>
      <c r="F1797" s="52">
        <f t="shared" si="608"/>
        <v>0</v>
      </c>
      <c r="G1797" s="53"/>
      <c r="H1797" s="11"/>
      <c r="I1797" s="68">
        <f t="shared" si="606"/>
        <v>0</v>
      </c>
      <c r="J1797" s="54"/>
      <c r="K1797" s="53"/>
      <c r="L1797" s="68">
        <f t="shared" si="586"/>
        <v>0</v>
      </c>
      <c r="M1797" s="54">
        <f t="shared" si="607"/>
        <v>0</v>
      </c>
    </row>
    <row r="1798" spans="1:13" s="2" customFormat="1" ht="54" x14ac:dyDescent="0.25">
      <c r="A1798" s="27" t="s">
        <v>3919</v>
      </c>
      <c r="B1798" s="27" t="s">
        <v>3920</v>
      </c>
      <c r="C1798" s="28" t="s">
        <v>674</v>
      </c>
      <c r="D1798" s="11"/>
      <c r="E1798" s="11"/>
      <c r="F1798" s="52">
        <f t="shared" si="608"/>
        <v>0</v>
      </c>
      <c r="G1798" s="53"/>
      <c r="H1798" s="11"/>
      <c r="I1798" s="68">
        <f t="shared" si="606"/>
        <v>0</v>
      </c>
      <c r="J1798" s="54"/>
      <c r="K1798" s="53"/>
      <c r="L1798" s="68">
        <f t="shared" si="586"/>
        <v>0</v>
      </c>
      <c r="M1798" s="54">
        <f t="shared" si="607"/>
        <v>0</v>
      </c>
    </row>
    <row r="1799" spans="1:13" s="2" customFormat="1" ht="27" x14ac:dyDescent="0.25">
      <c r="A1799" s="27" t="s">
        <v>3921</v>
      </c>
      <c r="B1799" s="27" t="s">
        <v>3922</v>
      </c>
      <c r="C1799" s="28" t="s">
        <v>722</v>
      </c>
      <c r="D1799" s="11"/>
      <c r="E1799" s="11"/>
      <c r="F1799" s="52">
        <f t="shared" si="608"/>
        <v>0</v>
      </c>
      <c r="G1799" s="53"/>
      <c r="H1799" s="11"/>
      <c r="I1799" s="68">
        <f t="shared" si="606"/>
        <v>0</v>
      </c>
      <c r="J1799" s="54"/>
      <c r="K1799" s="53"/>
      <c r="L1799" s="68">
        <f t="shared" si="586"/>
        <v>0</v>
      </c>
      <c r="M1799" s="54">
        <f t="shared" si="607"/>
        <v>0</v>
      </c>
    </row>
    <row r="1800" spans="1:13" s="2" customFormat="1" ht="27" x14ac:dyDescent="0.25">
      <c r="A1800" s="27" t="s">
        <v>3923</v>
      </c>
      <c r="B1800" s="27" t="s">
        <v>3924</v>
      </c>
      <c r="C1800" s="28" t="s">
        <v>755</v>
      </c>
      <c r="D1800" s="11"/>
      <c r="E1800" s="11"/>
      <c r="F1800" s="52">
        <f t="shared" si="608"/>
        <v>0</v>
      </c>
      <c r="G1800" s="53"/>
      <c r="H1800" s="11"/>
      <c r="I1800" s="68">
        <f t="shared" si="606"/>
        <v>0</v>
      </c>
      <c r="J1800" s="54">
        <v>42006846</v>
      </c>
      <c r="K1800" s="53"/>
      <c r="L1800" s="68">
        <f t="shared" si="586"/>
        <v>42006846</v>
      </c>
      <c r="M1800" s="54">
        <f t="shared" si="607"/>
        <v>42006846</v>
      </c>
    </row>
    <row r="1801" spans="1:13" s="2" customFormat="1" ht="27" x14ac:dyDescent="0.25">
      <c r="A1801" s="27" t="s">
        <v>3925</v>
      </c>
      <c r="B1801" s="27" t="s">
        <v>3926</v>
      </c>
      <c r="C1801" s="28" t="s">
        <v>863</v>
      </c>
      <c r="D1801" s="11"/>
      <c r="E1801" s="11"/>
      <c r="F1801" s="52">
        <f t="shared" si="608"/>
        <v>0</v>
      </c>
      <c r="G1801" s="53"/>
      <c r="H1801" s="11"/>
      <c r="I1801" s="68">
        <f t="shared" si="606"/>
        <v>0</v>
      </c>
      <c r="J1801" s="54"/>
      <c r="K1801" s="53"/>
      <c r="L1801" s="68">
        <f t="shared" si="586"/>
        <v>0</v>
      </c>
      <c r="M1801" s="54">
        <f t="shared" si="607"/>
        <v>0</v>
      </c>
    </row>
    <row r="1802" spans="1:13" s="2" customFormat="1" ht="13.5" x14ac:dyDescent="0.25">
      <c r="A1802" s="27" t="s">
        <v>3927</v>
      </c>
      <c r="B1802" s="27" t="s">
        <v>3928</v>
      </c>
      <c r="C1802" s="28" t="s">
        <v>914</v>
      </c>
      <c r="D1802" s="11"/>
      <c r="E1802" s="11"/>
      <c r="F1802" s="52">
        <f t="shared" si="608"/>
        <v>0</v>
      </c>
      <c r="G1802" s="53"/>
      <c r="H1802" s="11"/>
      <c r="I1802" s="68">
        <f t="shared" si="606"/>
        <v>0</v>
      </c>
      <c r="J1802" s="54"/>
      <c r="K1802" s="53"/>
      <c r="L1802" s="68">
        <f t="shared" si="586"/>
        <v>0</v>
      </c>
      <c r="M1802" s="54">
        <f t="shared" si="607"/>
        <v>0</v>
      </c>
    </row>
    <row r="1803" spans="1:13" s="2" customFormat="1" ht="13.5" x14ac:dyDescent="0.25">
      <c r="A1803" s="16" t="s">
        <v>3930</v>
      </c>
      <c r="B1803" s="16" t="s">
        <v>3931</v>
      </c>
      <c r="C1803" s="17" t="s">
        <v>3958</v>
      </c>
      <c r="D1803" s="7">
        <f t="shared" ref="D1803:K1803" si="609">D1804</f>
        <v>0</v>
      </c>
      <c r="E1803" s="7">
        <f t="shared" si="609"/>
        <v>0</v>
      </c>
      <c r="F1803" s="8">
        <f t="shared" si="609"/>
        <v>0</v>
      </c>
      <c r="G1803" s="10">
        <f t="shared" si="609"/>
        <v>0</v>
      </c>
      <c r="H1803" s="7">
        <f t="shared" si="609"/>
        <v>0</v>
      </c>
      <c r="I1803" s="65">
        <f t="shared" si="609"/>
        <v>0</v>
      </c>
      <c r="J1803" s="43">
        <f t="shared" si="609"/>
        <v>69483112</v>
      </c>
      <c r="K1803" s="10">
        <f t="shared" si="609"/>
        <v>0</v>
      </c>
      <c r="L1803" s="65">
        <f t="shared" si="586"/>
        <v>69483112</v>
      </c>
      <c r="M1803" s="43">
        <f>+I1803+L1803</f>
        <v>69483112</v>
      </c>
    </row>
    <row r="1804" spans="1:13" s="2" customFormat="1" ht="13.5" x14ac:dyDescent="0.25">
      <c r="A1804" s="16" t="s">
        <v>3932</v>
      </c>
      <c r="B1804" s="16" t="s">
        <v>3933</v>
      </c>
      <c r="C1804" s="17" t="s">
        <v>170</v>
      </c>
      <c r="D1804" s="7">
        <f t="shared" ref="D1804:K1804" si="610">+D1805</f>
        <v>0</v>
      </c>
      <c r="E1804" s="7">
        <f t="shared" si="610"/>
        <v>0</v>
      </c>
      <c r="F1804" s="8">
        <f t="shared" si="610"/>
        <v>0</v>
      </c>
      <c r="G1804" s="10">
        <f t="shared" si="610"/>
        <v>0</v>
      </c>
      <c r="H1804" s="7">
        <f t="shared" si="610"/>
        <v>0</v>
      </c>
      <c r="I1804" s="65">
        <f t="shared" si="610"/>
        <v>0</v>
      </c>
      <c r="J1804" s="43">
        <f t="shared" si="610"/>
        <v>69483112</v>
      </c>
      <c r="K1804" s="10">
        <f t="shared" si="610"/>
        <v>0</v>
      </c>
      <c r="L1804" s="65">
        <f t="shared" si="586"/>
        <v>69483112</v>
      </c>
      <c r="M1804" s="43">
        <f>+I1804+L1804</f>
        <v>69483112</v>
      </c>
    </row>
    <row r="1805" spans="1:13" s="2" customFormat="1" ht="13.5" x14ac:dyDescent="0.25">
      <c r="A1805" s="16" t="s">
        <v>3934</v>
      </c>
      <c r="B1805" s="16" t="s">
        <v>3935</v>
      </c>
      <c r="C1805" s="17" t="s">
        <v>330</v>
      </c>
      <c r="D1805" s="7">
        <f t="shared" ref="D1805:E1805" si="611">SUM(D1806:D1816)</f>
        <v>0</v>
      </c>
      <c r="E1805" s="7">
        <f t="shared" si="611"/>
        <v>0</v>
      </c>
      <c r="F1805" s="8">
        <f>+D1805+E1805</f>
        <v>0</v>
      </c>
      <c r="G1805" s="10">
        <f>SUM(G1806:G1816)</f>
        <v>0</v>
      </c>
      <c r="H1805" s="7">
        <f>SUM(H1806:H1816)</f>
        <v>0</v>
      </c>
      <c r="I1805" s="65">
        <f>+SUM(F1805:H1805)</f>
        <v>0</v>
      </c>
      <c r="J1805" s="43">
        <f>SUM(J1806:J1816)</f>
        <v>69483112</v>
      </c>
      <c r="K1805" s="10">
        <f>SUM(K1806:K1816)</f>
        <v>0</v>
      </c>
      <c r="L1805" s="65">
        <f t="shared" si="586"/>
        <v>69483112</v>
      </c>
      <c r="M1805" s="42">
        <f>SUM(M1806:M1816)</f>
        <v>69483112</v>
      </c>
    </row>
    <row r="1806" spans="1:13" s="2" customFormat="1" ht="27" x14ac:dyDescent="0.25">
      <c r="A1806" s="27" t="s">
        <v>3936</v>
      </c>
      <c r="B1806" s="27" t="s">
        <v>3937</v>
      </c>
      <c r="C1806" s="28" t="s">
        <v>333</v>
      </c>
      <c r="D1806" s="11"/>
      <c r="E1806" s="11"/>
      <c r="F1806" s="52">
        <f>SUM(D1806:E1806)</f>
        <v>0</v>
      </c>
      <c r="G1806" s="53"/>
      <c r="H1806" s="11"/>
      <c r="I1806" s="68">
        <f t="shared" ref="I1806:I1816" si="612">SUM(F1806:H1806)</f>
        <v>0</v>
      </c>
      <c r="J1806" s="54"/>
      <c r="K1806" s="53"/>
      <c r="L1806" s="68">
        <f t="shared" si="586"/>
        <v>0</v>
      </c>
      <c r="M1806" s="54">
        <f t="shared" ref="M1806:M1816" si="613">+L1806+I1806</f>
        <v>0</v>
      </c>
    </row>
    <row r="1807" spans="1:13" s="2" customFormat="1" ht="13.5" x14ac:dyDescent="0.25">
      <c r="A1807" s="27" t="s">
        <v>3938</v>
      </c>
      <c r="B1807" s="27" t="s">
        <v>3939</v>
      </c>
      <c r="C1807" s="28" t="s">
        <v>369</v>
      </c>
      <c r="D1807" s="11"/>
      <c r="E1807" s="11"/>
      <c r="F1807" s="52">
        <f t="shared" ref="F1807:F1816" si="614">SUM(D1807:E1807)</f>
        <v>0</v>
      </c>
      <c r="G1807" s="53"/>
      <c r="H1807" s="11"/>
      <c r="I1807" s="68">
        <f t="shared" si="612"/>
        <v>0</v>
      </c>
      <c r="J1807" s="54"/>
      <c r="K1807" s="53"/>
      <c r="L1807" s="68">
        <f t="shared" si="586"/>
        <v>0</v>
      </c>
      <c r="M1807" s="54">
        <f t="shared" si="613"/>
        <v>0</v>
      </c>
    </row>
    <row r="1808" spans="1:13" s="2" customFormat="1" ht="40.5" x14ac:dyDescent="0.25">
      <c r="A1808" s="27" t="s">
        <v>3940</v>
      </c>
      <c r="B1808" s="27" t="s">
        <v>3941</v>
      </c>
      <c r="C1808" s="28" t="s">
        <v>384</v>
      </c>
      <c r="D1808" s="11"/>
      <c r="E1808" s="11"/>
      <c r="F1808" s="52">
        <f t="shared" si="614"/>
        <v>0</v>
      </c>
      <c r="G1808" s="53"/>
      <c r="H1808" s="11"/>
      <c r="I1808" s="68">
        <f t="shared" si="612"/>
        <v>0</v>
      </c>
      <c r="J1808" s="54"/>
      <c r="K1808" s="53"/>
      <c r="L1808" s="68">
        <f t="shared" si="586"/>
        <v>0</v>
      </c>
      <c r="M1808" s="54">
        <f t="shared" si="613"/>
        <v>0</v>
      </c>
    </row>
    <row r="1809" spans="1:13" s="2" customFormat="1" ht="27" x14ac:dyDescent="0.25">
      <c r="A1809" s="27" t="s">
        <v>3942</v>
      </c>
      <c r="B1809" s="27" t="s">
        <v>3943</v>
      </c>
      <c r="C1809" s="28" t="s">
        <v>459</v>
      </c>
      <c r="D1809" s="11"/>
      <c r="E1809" s="11"/>
      <c r="F1809" s="52">
        <f t="shared" si="614"/>
        <v>0</v>
      </c>
      <c r="G1809" s="53"/>
      <c r="H1809" s="11"/>
      <c r="I1809" s="68">
        <f t="shared" si="612"/>
        <v>0</v>
      </c>
      <c r="J1809" s="54"/>
      <c r="K1809" s="53"/>
      <c r="L1809" s="68">
        <f t="shared" si="586"/>
        <v>0</v>
      </c>
      <c r="M1809" s="54">
        <f t="shared" si="613"/>
        <v>0</v>
      </c>
    </row>
    <row r="1810" spans="1:13" s="2" customFormat="1" ht="13.5" x14ac:dyDescent="0.25">
      <c r="A1810" s="27" t="s">
        <v>3944</v>
      </c>
      <c r="B1810" s="27" t="s">
        <v>3945</v>
      </c>
      <c r="C1810" s="28" t="s">
        <v>588</v>
      </c>
      <c r="D1810" s="11"/>
      <c r="E1810" s="11"/>
      <c r="F1810" s="52">
        <f t="shared" si="614"/>
        <v>0</v>
      </c>
      <c r="G1810" s="53"/>
      <c r="H1810" s="11"/>
      <c r="I1810" s="68">
        <f t="shared" si="612"/>
        <v>0</v>
      </c>
      <c r="J1810" s="54"/>
      <c r="K1810" s="53"/>
      <c r="L1810" s="68">
        <f t="shared" si="586"/>
        <v>0</v>
      </c>
      <c r="M1810" s="54">
        <f t="shared" si="613"/>
        <v>0</v>
      </c>
    </row>
    <row r="1811" spans="1:13" s="2" customFormat="1" ht="13.5" x14ac:dyDescent="0.25">
      <c r="A1811" s="27" t="s">
        <v>3946</v>
      </c>
      <c r="B1811" s="27" t="s">
        <v>3947</v>
      </c>
      <c r="C1811" s="28" t="s">
        <v>650</v>
      </c>
      <c r="D1811" s="11"/>
      <c r="E1811" s="11"/>
      <c r="F1811" s="52">
        <f t="shared" si="614"/>
        <v>0</v>
      </c>
      <c r="G1811" s="53"/>
      <c r="H1811" s="11"/>
      <c r="I1811" s="68">
        <f t="shared" si="612"/>
        <v>0</v>
      </c>
      <c r="J1811" s="54"/>
      <c r="K1811" s="53"/>
      <c r="L1811" s="68">
        <f t="shared" si="586"/>
        <v>0</v>
      </c>
      <c r="M1811" s="54">
        <f t="shared" si="613"/>
        <v>0</v>
      </c>
    </row>
    <row r="1812" spans="1:13" s="2" customFormat="1" ht="54" x14ac:dyDescent="0.25">
      <c r="A1812" s="27" t="s">
        <v>3948</v>
      </c>
      <c r="B1812" s="27" t="s">
        <v>3949</v>
      </c>
      <c r="C1812" s="28" t="s">
        <v>674</v>
      </c>
      <c r="D1812" s="11"/>
      <c r="E1812" s="11"/>
      <c r="F1812" s="52">
        <f t="shared" si="614"/>
        <v>0</v>
      </c>
      <c r="G1812" s="53"/>
      <c r="H1812" s="11"/>
      <c r="I1812" s="68">
        <f t="shared" si="612"/>
        <v>0</v>
      </c>
      <c r="J1812" s="54"/>
      <c r="K1812" s="53"/>
      <c r="L1812" s="68">
        <f t="shared" si="586"/>
        <v>0</v>
      </c>
      <c r="M1812" s="54">
        <f t="shared" si="613"/>
        <v>0</v>
      </c>
    </row>
    <row r="1813" spans="1:13" s="2" customFormat="1" ht="27" x14ac:dyDescent="0.25">
      <c r="A1813" s="27" t="s">
        <v>3950</v>
      </c>
      <c r="B1813" s="27" t="s">
        <v>3951</v>
      </c>
      <c r="C1813" s="28" t="s">
        <v>722</v>
      </c>
      <c r="D1813" s="11"/>
      <c r="E1813" s="11"/>
      <c r="F1813" s="52">
        <f t="shared" si="614"/>
        <v>0</v>
      </c>
      <c r="G1813" s="53"/>
      <c r="H1813" s="11"/>
      <c r="I1813" s="68">
        <f t="shared" si="612"/>
        <v>0</v>
      </c>
      <c r="J1813" s="54"/>
      <c r="K1813" s="53"/>
      <c r="L1813" s="68">
        <f t="shared" si="586"/>
        <v>0</v>
      </c>
      <c r="M1813" s="54">
        <f t="shared" si="613"/>
        <v>0</v>
      </c>
    </row>
    <row r="1814" spans="1:13" s="2" customFormat="1" ht="27" x14ac:dyDescent="0.25">
      <c r="A1814" s="27" t="s">
        <v>3952</v>
      </c>
      <c r="B1814" s="27" t="s">
        <v>3953</v>
      </c>
      <c r="C1814" s="28" t="s">
        <v>755</v>
      </c>
      <c r="D1814" s="11"/>
      <c r="E1814" s="11"/>
      <c r="F1814" s="52">
        <f t="shared" si="614"/>
        <v>0</v>
      </c>
      <c r="G1814" s="53"/>
      <c r="H1814" s="11"/>
      <c r="I1814" s="68">
        <f t="shared" si="612"/>
        <v>0</v>
      </c>
      <c r="J1814" s="54">
        <v>69483112</v>
      </c>
      <c r="K1814" s="53"/>
      <c r="L1814" s="68">
        <f t="shared" si="586"/>
        <v>69483112</v>
      </c>
      <c r="M1814" s="54">
        <f t="shared" si="613"/>
        <v>69483112</v>
      </c>
    </row>
    <row r="1815" spans="1:13" s="2" customFormat="1" ht="27" x14ac:dyDescent="0.25">
      <c r="A1815" s="27" t="s">
        <v>3954</v>
      </c>
      <c r="B1815" s="27" t="s">
        <v>3955</v>
      </c>
      <c r="C1815" s="28" t="s">
        <v>863</v>
      </c>
      <c r="D1815" s="11"/>
      <c r="E1815" s="11"/>
      <c r="F1815" s="52">
        <f t="shared" si="614"/>
        <v>0</v>
      </c>
      <c r="G1815" s="53"/>
      <c r="H1815" s="11"/>
      <c r="I1815" s="68">
        <f t="shared" si="612"/>
        <v>0</v>
      </c>
      <c r="J1815" s="54"/>
      <c r="K1815" s="53"/>
      <c r="L1815" s="68">
        <f t="shared" si="586"/>
        <v>0</v>
      </c>
      <c r="M1815" s="54">
        <f t="shared" si="613"/>
        <v>0</v>
      </c>
    </row>
    <row r="1816" spans="1:13" s="2" customFormat="1" ht="13.5" x14ac:dyDescent="0.25">
      <c r="A1816" s="27" t="s">
        <v>3956</v>
      </c>
      <c r="B1816" s="27" t="s">
        <v>3957</v>
      </c>
      <c r="C1816" s="28" t="s">
        <v>914</v>
      </c>
      <c r="D1816" s="11"/>
      <c r="E1816" s="11"/>
      <c r="F1816" s="52">
        <f t="shared" si="614"/>
        <v>0</v>
      </c>
      <c r="G1816" s="53"/>
      <c r="H1816" s="11"/>
      <c r="I1816" s="68">
        <f t="shared" si="612"/>
        <v>0</v>
      </c>
      <c r="J1816" s="54"/>
      <c r="K1816" s="53"/>
      <c r="L1816" s="68">
        <f t="shared" si="586"/>
        <v>0</v>
      </c>
      <c r="M1816" s="54">
        <f t="shared" si="613"/>
        <v>0</v>
      </c>
    </row>
    <row r="1817" spans="1:13" s="2" customFormat="1" ht="27" x14ac:dyDescent="0.25">
      <c r="A1817" s="16" t="s">
        <v>7023</v>
      </c>
      <c r="B1817" s="16" t="s">
        <v>7024</v>
      </c>
      <c r="C1817" s="17" t="s">
        <v>7025</v>
      </c>
      <c r="D1817" s="7">
        <f t="shared" ref="D1817:K1817" si="615">D1818</f>
        <v>0</v>
      </c>
      <c r="E1817" s="7">
        <f t="shared" si="615"/>
        <v>0</v>
      </c>
      <c r="F1817" s="8">
        <f t="shared" si="615"/>
        <v>0</v>
      </c>
      <c r="G1817" s="10">
        <f t="shared" si="615"/>
        <v>0</v>
      </c>
      <c r="H1817" s="7">
        <f t="shared" si="615"/>
        <v>0</v>
      </c>
      <c r="I1817" s="65">
        <f t="shared" si="615"/>
        <v>0</v>
      </c>
      <c r="J1817" s="43">
        <f t="shared" si="615"/>
        <v>0</v>
      </c>
      <c r="K1817" s="10">
        <f t="shared" si="615"/>
        <v>209934392</v>
      </c>
      <c r="L1817" s="65">
        <f t="shared" si="586"/>
        <v>209934392</v>
      </c>
      <c r="M1817" s="43">
        <f>+I1817+L1817</f>
        <v>209934392</v>
      </c>
    </row>
    <row r="1818" spans="1:13" s="2" customFormat="1" ht="13.5" x14ac:dyDescent="0.25">
      <c r="A1818" s="16" t="s">
        <v>7026</v>
      </c>
      <c r="B1818" s="16" t="s">
        <v>7039</v>
      </c>
      <c r="C1818" s="17" t="s">
        <v>170</v>
      </c>
      <c r="D1818" s="7">
        <f t="shared" ref="D1818:K1818" si="616">+D1819</f>
        <v>0</v>
      </c>
      <c r="E1818" s="7">
        <f t="shared" si="616"/>
        <v>0</v>
      </c>
      <c r="F1818" s="8">
        <f t="shared" si="616"/>
        <v>0</v>
      </c>
      <c r="G1818" s="10">
        <f t="shared" si="616"/>
        <v>0</v>
      </c>
      <c r="H1818" s="7">
        <f t="shared" si="616"/>
        <v>0</v>
      </c>
      <c r="I1818" s="65">
        <f t="shared" si="616"/>
        <v>0</v>
      </c>
      <c r="J1818" s="43">
        <f t="shared" si="616"/>
        <v>0</v>
      </c>
      <c r="K1818" s="10">
        <f t="shared" si="616"/>
        <v>209934392</v>
      </c>
      <c r="L1818" s="65">
        <f t="shared" si="586"/>
        <v>209934392</v>
      </c>
      <c r="M1818" s="43">
        <f>+I1818+L1818</f>
        <v>209934392</v>
      </c>
    </row>
    <row r="1819" spans="1:13" s="2" customFormat="1" ht="13.5" x14ac:dyDescent="0.25">
      <c r="A1819" s="16" t="s">
        <v>7027</v>
      </c>
      <c r="B1819" s="16" t="s">
        <v>7040</v>
      </c>
      <c r="C1819" s="17" t="s">
        <v>330</v>
      </c>
      <c r="D1819" s="7">
        <f t="shared" ref="D1819:E1819" si="617">SUM(D1820:D1830)</f>
        <v>0</v>
      </c>
      <c r="E1819" s="7">
        <f t="shared" si="617"/>
        <v>0</v>
      </c>
      <c r="F1819" s="8">
        <f>+D1819+E1819</f>
        <v>0</v>
      </c>
      <c r="G1819" s="10">
        <f>SUM(G1820:G1830)</f>
        <v>0</v>
      </c>
      <c r="H1819" s="7">
        <f>SUM(H1820:H1830)</f>
        <v>0</v>
      </c>
      <c r="I1819" s="65">
        <f>+SUM(F1819:H1819)</f>
        <v>0</v>
      </c>
      <c r="J1819" s="43">
        <f>SUM(J1820:J1830)</f>
        <v>0</v>
      </c>
      <c r="K1819" s="10">
        <f>SUM(K1820:K1830)</f>
        <v>209934392</v>
      </c>
      <c r="L1819" s="65">
        <f t="shared" si="586"/>
        <v>209934392</v>
      </c>
      <c r="M1819" s="42">
        <f>SUM(M1820:M1830)</f>
        <v>209934392</v>
      </c>
    </row>
    <row r="1820" spans="1:13" s="2" customFormat="1" ht="27" x14ac:dyDescent="0.25">
      <c r="A1820" s="27" t="s">
        <v>7028</v>
      </c>
      <c r="B1820" s="27" t="s">
        <v>7041</v>
      </c>
      <c r="C1820" s="28" t="s">
        <v>333</v>
      </c>
      <c r="D1820" s="11"/>
      <c r="E1820" s="11"/>
      <c r="F1820" s="52">
        <f>SUM(D1820:E1820)</f>
        <v>0</v>
      </c>
      <c r="G1820" s="53"/>
      <c r="H1820" s="11"/>
      <c r="I1820" s="68">
        <f t="shared" ref="I1820:I1830" si="618">SUM(F1820:H1820)</f>
        <v>0</v>
      </c>
      <c r="J1820" s="54"/>
      <c r="K1820" s="53"/>
      <c r="L1820" s="68">
        <f t="shared" si="586"/>
        <v>0</v>
      </c>
      <c r="M1820" s="54">
        <f t="shared" ref="M1820:M1830" si="619">+L1820+I1820</f>
        <v>0</v>
      </c>
    </row>
    <row r="1821" spans="1:13" s="2" customFormat="1" ht="13.5" x14ac:dyDescent="0.25">
      <c r="A1821" s="27" t="s">
        <v>7029</v>
      </c>
      <c r="B1821" s="27" t="s">
        <v>7042</v>
      </c>
      <c r="C1821" s="28" t="s">
        <v>369</v>
      </c>
      <c r="D1821" s="11"/>
      <c r="E1821" s="11"/>
      <c r="F1821" s="52">
        <f t="shared" ref="F1821:F1830" si="620">SUM(D1821:E1821)</f>
        <v>0</v>
      </c>
      <c r="G1821" s="53"/>
      <c r="H1821" s="11"/>
      <c r="I1821" s="68">
        <f t="shared" si="618"/>
        <v>0</v>
      </c>
      <c r="J1821" s="54"/>
      <c r="K1821" s="53"/>
      <c r="L1821" s="68">
        <f t="shared" si="586"/>
        <v>0</v>
      </c>
      <c r="M1821" s="54">
        <f t="shared" si="619"/>
        <v>0</v>
      </c>
    </row>
    <row r="1822" spans="1:13" s="2" customFormat="1" ht="40.5" x14ac:dyDescent="0.25">
      <c r="A1822" s="27" t="s">
        <v>7030</v>
      </c>
      <c r="B1822" s="27" t="s">
        <v>7043</v>
      </c>
      <c r="C1822" s="28" t="s">
        <v>384</v>
      </c>
      <c r="D1822" s="11"/>
      <c r="E1822" s="11"/>
      <c r="F1822" s="52">
        <f t="shared" si="620"/>
        <v>0</v>
      </c>
      <c r="G1822" s="53"/>
      <c r="H1822" s="11"/>
      <c r="I1822" s="68">
        <f t="shared" si="618"/>
        <v>0</v>
      </c>
      <c r="J1822" s="54"/>
      <c r="K1822" s="53"/>
      <c r="L1822" s="68">
        <f t="shared" si="586"/>
        <v>0</v>
      </c>
      <c r="M1822" s="54">
        <f t="shared" si="619"/>
        <v>0</v>
      </c>
    </row>
    <row r="1823" spans="1:13" s="2" customFormat="1" ht="27" x14ac:dyDescent="0.25">
      <c r="A1823" s="27" t="s">
        <v>7031</v>
      </c>
      <c r="B1823" s="27" t="s">
        <v>7044</v>
      </c>
      <c r="C1823" s="28" t="s">
        <v>459</v>
      </c>
      <c r="D1823" s="11"/>
      <c r="E1823" s="11"/>
      <c r="F1823" s="52">
        <f t="shared" si="620"/>
        <v>0</v>
      </c>
      <c r="G1823" s="53"/>
      <c r="H1823" s="11"/>
      <c r="I1823" s="68">
        <f t="shared" si="618"/>
        <v>0</v>
      </c>
      <c r="J1823" s="54"/>
      <c r="K1823" s="53"/>
      <c r="L1823" s="68">
        <f t="shared" si="586"/>
        <v>0</v>
      </c>
      <c r="M1823" s="54">
        <f t="shared" si="619"/>
        <v>0</v>
      </c>
    </row>
    <row r="1824" spans="1:13" s="2" customFormat="1" ht="13.5" x14ac:dyDescent="0.25">
      <c r="A1824" s="27" t="s">
        <v>7032</v>
      </c>
      <c r="B1824" s="27" t="s">
        <v>7045</v>
      </c>
      <c r="C1824" s="28" t="s">
        <v>588</v>
      </c>
      <c r="D1824" s="11"/>
      <c r="E1824" s="11"/>
      <c r="F1824" s="52">
        <f t="shared" si="620"/>
        <v>0</v>
      </c>
      <c r="G1824" s="53"/>
      <c r="H1824" s="11"/>
      <c r="I1824" s="68">
        <f t="shared" si="618"/>
        <v>0</v>
      </c>
      <c r="J1824" s="54"/>
      <c r="K1824" s="53"/>
      <c r="L1824" s="68">
        <f t="shared" si="586"/>
        <v>0</v>
      </c>
      <c r="M1824" s="54">
        <f t="shared" si="619"/>
        <v>0</v>
      </c>
    </row>
    <row r="1825" spans="1:15" s="2" customFormat="1" ht="13.5" x14ac:dyDescent="0.25">
      <c r="A1825" s="27" t="s">
        <v>7033</v>
      </c>
      <c r="B1825" s="27" t="s">
        <v>7046</v>
      </c>
      <c r="C1825" s="28" t="s">
        <v>650</v>
      </c>
      <c r="D1825" s="11"/>
      <c r="E1825" s="11"/>
      <c r="F1825" s="52">
        <f t="shared" si="620"/>
        <v>0</v>
      </c>
      <c r="G1825" s="53"/>
      <c r="H1825" s="11"/>
      <c r="I1825" s="68">
        <f t="shared" si="618"/>
        <v>0</v>
      </c>
      <c r="J1825" s="54"/>
      <c r="K1825" s="53"/>
      <c r="L1825" s="68">
        <f t="shared" si="586"/>
        <v>0</v>
      </c>
      <c r="M1825" s="54">
        <f t="shared" si="619"/>
        <v>0</v>
      </c>
    </row>
    <row r="1826" spans="1:15" s="2" customFormat="1" ht="54" x14ac:dyDescent="0.25">
      <c r="A1826" s="27" t="s">
        <v>7034</v>
      </c>
      <c r="B1826" s="27" t="s">
        <v>7047</v>
      </c>
      <c r="C1826" s="28" t="s">
        <v>674</v>
      </c>
      <c r="D1826" s="11"/>
      <c r="E1826" s="11"/>
      <c r="F1826" s="52">
        <f t="shared" si="620"/>
        <v>0</v>
      </c>
      <c r="G1826" s="53"/>
      <c r="H1826" s="11"/>
      <c r="I1826" s="68">
        <f t="shared" si="618"/>
        <v>0</v>
      </c>
      <c r="J1826" s="54"/>
      <c r="K1826" s="53"/>
      <c r="L1826" s="68">
        <f t="shared" ref="L1826:L1830" si="621">SUM(J1826:K1826)</f>
        <v>0</v>
      </c>
      <c r="M1826" s="54">
        <f t="shared" si="619"/>
        <v>0</v>
      </c>
    </row>
    <row r="1827" spans="1:15" s="2" customFormat="1" ht="27" x14ac:dyDescent="0.25">
      <c r="A1827" s="27" t="s">
        <v>7035</v>
      </c>
      <c r="B1827" s="27" t="s">
        <v>7048</v>
      </c>
      <c r="C1827" s="28" t="s">
        <v>722</v>
      </c>
      <c r="D1827" s="11"/>
      <c r="E1827" s="11"/>
      <c r="F1827" s="52">
        <f t="shared" si="620"/>
        <v>0</v>
      </c>
      <c r="G1827" s="53"/>
      <c r="H1827" s="11"/>
      <c r="I1827" s="68">
        <f t="shared" si="618"/>
        <v>0</v>
      </c>
      <c r="J1827" s="54"/>
      <c r="K1827" s="53"/>
      <c r="L1827" s="68">
        <f t="shared" si="621"/>
        <v>0</v>
      </c>
      <c r="M1827" s="54">
        <f t="shared" si="619"/>
        <v>0</v>
      </c>
    </row>
    <row r="1828" spans="1:15" s="2" customFormat="1" ht="27" x14ac:dyDescent="0.25">
      <c r="A1828" s="27" t="s">
        <v>7036</v>
      </c>
      <c r="B1828" s="27" t="s">
        <v>7049</v>
      </c>
      <c r="C1828" s="28" t="s">
        <v>755</v>
      </c>
      <c r="D1828" s="11"/>
      <c r="E1828" s="11"/>
      <c r="F1828" s="52">
        <f t="shared" si="620"/>
        <v>0</v>
      </c>
      <c r="G1828" s="53"/>
      <c r="H1828" s="11"/>
      <c r="I1828" s="68">
        <f t="shared" si="618"/>
        <v>0</v>
      </c>
      <c r="J1828" s="54"/>
      <c r="K1828" s="53">
        <v>209934392</v>
      </c>
      <c r="L1828" s="68">
        <f t="shared" si="621"/>
        <v>209934392</v>
      </c>
      <c r="M1828" s="54">
        <f t="shared" si="619"/>
        <v>209934392</v>
      </c>
    </row>
    <row r="1829" spans="1:15" s="2" customFormat="1" ht="27" x14ac:dyDescent="0.25">
      <c r="A1829" s="27" t="s">
        <v>7037</v>
      </c>
      <c r="B1829" s="27" t="s">
        <v>7050</v>
      </c>
      <c r="C1829" s="28" t="s">
        <v>863</v>
      </c>
      <c r="D1829" s="11"/>
      <c r="E1829" s="11"/>
      <c r="F1829" s="52">
        <f t="shared" si="620"/>
        <v>0</v>
      </c>
      <c r="G1829" s="53"/>
      <c r="H1829" s="11"/>
      <c r="I1829" s="68">
        <f t="shared" si="618"/>
        <v>0</v>
      </c>
      <c r="J1829" s="54"/>
      <c r="K1829" s="53"/>
      <c r="L1829" s="68">
        <f t="shared" si="621"/>
        <v>0</v>
      </c>
      <c r="M1829" s="54">
        <f t="shared" si="619"/>
        <v>0</v>
      </c>
    </row>
    <row r="1830" spans="1:15" s="2" customFormat="1" ht="13.5" x14ac:dyDescent="0.25">
      <c r="A1830" s="27" t="s">
        <v>7038</v>
      </c>
      <c r="B1830" s="27" t="s">
        <v>7051</v>
      </c>
      <c r="C1830" s="28" t="s">
        <v>914</v>
      </c>
      <c r="D1830" s="11"/>
      <c r="E1830" s="11"/>
      <c r="F1830" s="52">
        <f t="shared" si="620"/>
        <v>0</v>
      </c>
      <c r="G1830" s="53"/>
      <c r="H1830" s="11"/>
      <c r="I1830" s="68">
        <f t="shared" si="618"/>
        <v>0</v>
      </c>
      <c r="J1830" s="54"/>
      <c r="K1830" s="53"/>
      <c r="L1830" s="68">
        <f t="shared" si="621"/>
        <v>0</v>
      </c>
      <c r="M1830" s="54">
        <f t="shared" si="619"/>
        <v>0</v>
      </c>
    </row>
    <row r="1831" spans="1:15" ht="13.5" x14ac:dyDescent="0.25">
      <c r="A1831" s="29"/>
      <c r="B1831" s="30"/>
      <c r="C1831" s="31" t="s">
        <v>1560</v>
      </c>
      <c r="D1831" s="55">
        <f t="shared" ref="D1831:M1831" si="622">+D4+D362+D558</f>
        <v>635040026.53999996</v>
      </c>
      <c r="E1831" s="12">
        <f t="shared" si="622"/>
        <v>1244804207.6800001</v>
      </c>
      <c r="F1831" s="56">
        <f t="shared" si="622"/>
        <v>1879844234.22</v>
      </c>
      <c r="G1831" s="57">
        <f t="shared" si="622"/>
        <v>10429425000</v>
      </c>
      <c r="H1831" s="12">
        <f t="shared" si="622"/>
        <v>13316522234</v>
      </c>
      <c r="I1831" s="69">
        <f t="shared" si="622"/>
        <v>25625791468.220001</v>
      </c>
      <c r="J1831" s="58">
        <f t="shared" si="622"/>
        <v>1131961297</v>
      </c>
      <c r="K1831" s="57">
        <f t="shared" si="622"/>
        <v>10762852234.779999</v>
      </c>
      <c r="L1831" s="69">
        <f t="shared" si="622"/>
        <v>11894813531.779999</v>
      </c>
      <c r="M1831" s="58">
        <f t="shared" si="622"/>
        <v>37520605000</v>
      </c>
    </row>
    <row r="1832" spans="1:15" ht="13.5" x14ac:dyDescent="0.25">
      <c r="A1832" s="29"/>
      <c r="B1832" s="32" t="s">
        <v>1561</v>
      </c>
      <c r="C1832" s="31" t="s">
        <v>1562</v>
      </c>
      <c r="D1832" s="12"/>
      <c r="E1832" s="12"/>
      <c r="F1832" s="56">
        <f>+D1832+E1832</f>
        <v>0</v>
      </c>
      <c r="G1832" s="57"/>
      <c r="H1832" s="12"/>
      <c r="I1832" s="69">
        <f>+G1832+H1832+F1832</f>
        <v>0</v>
      </c>
      <c r="J1832" s="58"/>
      <c r="K1832" s="57">
        <v>235106234</v>
      </c>
      <c r="L1832" s="69">
        <f>+J1832+K1832</f>
        <v>235106234</v>
      </c>
      <c r="M1832" s="58">
        <f>+I1832+L1832</f>
        <v>235106234</v>
      </c>
    </row>
    <row r="1833" spans="1:15" ht="13.5" x14ac:dyDescent="0.25">
      <c r="A1833" s="29"/>
      <c r="B1833" s="30"/>
      <c r="C1833" s="31" t="s">
        <v>1563</v>
      </c>
      <c r="D1833" s="12">
        <f t="shared" ref="D1833:L1833" si="623">+D1831+D1832</f>
        <v>635040026.53999996</v>
      </c>
      <c r="E1833" s="12">
        <f t="shared" si="623"/>
        <v>1244804207.6800001</v>
      </c>
      <c r="F1833" s="56">
        <f t="shared" si="623"/>
        <v>1879844234.22</v>
      </c>
      <c r="G1833" s="57">
        <f t="shared" si="623"/>
        <v>10429425000</v>
      </c>
      <c r="H1833" s="12">
        <f t="shared" si="623"/>
        <v>13316522234</v>
      </c>
      <c r="I1833" s="69">
        <f t="shared" si="623"/>
        <v>25625791468.220001</v>
      </c>
      <c r="J1833" s="58">
        <f t="shared" si="623"/>
        <v>1131961297</v>
      </c>
      <c r="K1833" s="57">
        <f>+K1831+K1832</f>
        <v>10997958468.779999</v>
      </c>
      <c r="L1833" s="69">
        <f t="shared" si="623"/>
        <v>12129919765.779999</v>
      </c>
      <c r="M1833" s="58">
        <f>+M1831+M1832</f>
        <v>37755711234</v>
      </c>
      <c r="N1833" s="4"/>
      <c r="O1833" s="77"/>
    </row>
    <row r="1834" spans="1:15" x14ac:dyDescent="0.2">
      <c r="D1834" s="39"/>
      <c r="M1834" s="4">
        <v>37755711234</v>
      </c>
    </row>
    <row r="1835" spans="1:15" x14ac:dyDescent="0.2">
      <c r="D1835" s="39"/>
      <c r="K1835" s="6"/>
      <c r="L1835" s="6" t="e">
        <f>+K1833+H1833+G1833+INGRESOS!#REF!</f>
        <v>#REF!</v>
      </c>
      <c r="M1835" s="4">
        <f>+M1833-M1834</f>
        <v>0</v>
      </c>
    </row>
  </sheetData>
  <mergeCells count="7">
    <mergeCell ref="A1:A3"/>
    <mergeCell ref="B1:B3"/>
    <mergeCell ref="C1:C3"/>
    <mergeCell ref="D1:L1"/>
    <mergeCell ref="M1:M3"/>
    <mergeCell ref="D2:I2"/>
    <mergeCell ref="J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84"/>
  <sheetViews>
    <sheetView topLeftCell="A293" workbookViewId="0">
      <selection activeCell="C302" sqref="C302"/>
    </sheetView>
  </sheetViews>
  <sheetFormatPr baseColWidth="10" defaultColWidth="11.42578125" defaultRowHeight="12.75" x14ac:dyDescent="0.2"/>
  <cols>
    <col min="1" max="1" width="22.85546875" style="1" customWidth="1"/>
    <col min="2" max="2" width="25.5703125" style="1" customWidth="1"/>
    <col min="3" max="3" width="25.5703125" style="1" bestFit="1" customWidth="1"/>
    <col min="4" max="4" width="38" style="89" customWidth="1"/>
    <col min="5" max="5" width="11.42578125" style="89" customWidth="1"/>
    <col min="6" max="6" width="11.42578125" style="89"/>
    <col min="7" max="7" width="12.28515625" style="89" bestFit="1" customWidth="1"/>
    <col min="8" max="8" width="11.42578125" style="89"/>
    <col min="9" max="9" width="12.28515625" style="89" bestFit="1" customWidth="1"/>
    <col min="10" max="16384" width="11.42578125" style="89"/>
  </cols>
  <sheetData>
    <row r="1" spans="1:9" ht="13.5" customHeight="1" thickBot="1" x14ac:dyDescent="0.25">
      <c r="A1" s="90" t="s">
        <v>0</v>
      </c>
      <c r="B1" s="90" t="s">
        <v>1</v>
      </c>
      <c r="C1" s="91" t="s">
        <v>4012</v>
      </c>
      <c r="D1" s="99" t="s">
        <v>3993</v>
      </c>
    </row>
    <row r="2" spans="1:9" ht="13.5" x14ac:dyDescent="0.25">
      <c r="A2" s="13" t="s">
        <v>2</v>
      </c>
      <c r="B2" s="14" t="s">
        <v>3</v>
      </c>
      <c r="C2" s="14" t="s">
        <v>4013</v>
      </c>
      <c r="D2" s="15" t="s">
        <v>4</v>
      </c>
      <c r="G2" s="100"/>
    </row>
    <row r="3" spans="1:9" ht="13.5" x14ac:dyDescent="0.25">
      <c r="A3" s="16" t="s">
        <v>5</v>
      </c>
      <c r="B3" s="16" t="s">
        <v>6</v>
      </c>
      <c r="C3" s="16" t="s">
        <v>4014</v>
      </c>
      <c r="D3" s="17" t="s">
        <v>7</v>
      </c>
      <c r="G3" s="100"/>
      <c r="H3" s="100"/>
    </row>
    <row r="4" spans="1:9" ht="13.5" x14ac:dyDescent="0.25">
      <c r="A4" s="18" t="s">
        <v>8</v>
      </c>
      <c r="B4" s="18" t="s">
        <v>9</v>
      </c>
      <c r="C4" s="18" t="s">
        <v>4015</v>
      </c>
      <c r="D4" s="19" t="s">
        <v>10</v>
      </c>
      <c r="I4" s="100"/>
    </row>
    <row r="5" spans="1:9" ht="13.5" x14ac:dyDescent="0.25">
      <c r="A5" s="18" t="s">
        <v>11</v>
      </c>
      <c r="B5" s="18" t="s">
        <v>12</v>
      </c>
      <c r="C5" s="18" t="s">
        <v>4016</v>
      </c>
      <c r="D5" s="19" t="s">
        <v>13</v>
      </c>
    </row>
    <row r="6" spans="1:9" ht="13.5" x14ac:dyDescent="0.25">
      <c r="A6" s="18" t="s">
        <v>14</v>
      </c>
      <c r="B6" s="18" t="s">
        <v>15</v>
      </c>
      <c r="C6" s="18" t="s">
        <v>4017</v>
      </c>
      <c r="D6" s="19" t="s">
        <v>16</v>
      </c>
    </row>
    <row r="7" spans="1:9" ht="13.5" x14ac:dyDescent="0.25">
      <c r="A7" s="20" t="s">
        <v>17</v>
      </c>
      <c r="B7" s="20" t="s">
        <v>18</v>
      </c>
      <c r="C7" s="20" t="s">
        <v>4556</v>
      </c>
      <c r="D7" s="21" t="s">
        <v>19</v>
      </c>
      <c r="F7" s="114" t="s">
        <v>7006</v>
      </c>
    </row>
    <row r="8" spans="1:9" ht="13.5" x14ac:dyDescent="0.25">
      <c r="A8" s="20" t="s">
        <v>20</v>
      </c>
      <c r="B8" s="20" t="s">
        <v>21</v>
      </c>
      <c r="C8" s="20" t="s">
        <v>4557</v>
      </c>
      <c r="D8" s="21" t="s">
        <v>22</v>
      </c>
    </row>
    <row r="9" spans="1:9" ht="13.5" x14ac:dyDescent="0.25">
      <c r="A9" s="20" t="s">
        <v>23</v>
      </c>
      <c r="B9" s="20" t="s">
        <v>24</v>
      </c>
      <c r="C9" s="20" t="s">
        <v>4558</v>
      </c>
      <c r="D9" s="21" t="s">
        <v>25</v>
      </c>
    </row>
    <row r="10" spans="1:9" ht="13.5" x14ac:dyDescent="0.25">
      <c r="A10" s="20" t="s">
        <v>26</v>
      </c>
      <c r="B10" s="20" t="s">
        <v>27</v>
      </c>
      <c r="C10" s="20" t="s">
        <v>4559</v>
      </c>
      <c r="D10" s="21" t="s">
        <v>28</v>
      </c>
    </row>
    <row r="11" spans="1:9" ht="13.5" x14ac:dyDescent="0.25">
      <c r="A11" s="20" t="s">
        <v>29</v>
      </c>
      <c r="B11" s="20" t="s">
        <v>30</v>
      </c>
      <c r="C11" s="20" t="s">
        <v>4560</v>
      </c>
      <c r="D11" s="21" t="s">
        <v>31</v>
      </c>
    </row>
    <row r="12" spans="1:9" ht="13.5" x14ac:dyDescent="0.25">
      <c r="A12" s="20" t="s">
        <v>32</v>
      </c>
      <c r="B12" s="20" t="s">
        <v>33</v>
      </c>
      <c r="C12" s="20" t="s">
        <v>4561</v>
      </c>
      <c r="D12" s="21" t="s">
        <v>34</v>
      </c>
    </row>
    <row r="13" spans="1:9" ht="13.5" x14ac:dyDescent="0.25">
      <c r="A13" s="20" t="s">
        <v>35</v>
      </c>
      <c r="B13" s="20" t="s">
        <v>36</v>
      </c>
      <c r="C13" s="20" t="s">
        <v>4018</v>
      </c>
      <c r="D13" s="21" t="s">
        <v>37</v>
      </c>
    </row>
    <row r="14" spans="1:9" ht="13.5" x14ac:dyDescent="0.25">
      <c r="A14" s="16" t="s">
        <v>38</v>
      </c>
      <c r="B14" s="16" t="s">
        <v>39</v>
      </c>
      <c r="C14" s="16" t="s">
        <v>4019</v>
      </c>
      <c r="D14" s="17" t="s">
        <v>40</v>
      </c>
    </row>
    <row r="15" spans="1:9" ht="13.5" x14ac:dyDescent="0.25">
      <c r="A15" s="20" t="s">
        <v>41</v>
      </c>
      <c r="B15" s="20" t="s">
        <v>42</v>
      </c>
      <c r="C15" s="20" t="s">
        <v>4020</v>
      </c>
      <c r="D15" s="21" t="s">
        <v>43</v>
      </c>
    </row>
    <row r="16" spans="1:9" ht="13.5" x14ac:dyDescent="0.25">
      <c r="A16" s="20" t="s">
        <v>44</v>
      </c>
      <c r="B16" s="20" t="s">
        <v>45</v>
      </c>
      <c r="C16" s="20" t="s">
        <v>4021</v>
      </c>
      <c r="D16" s="21" t="s">
        <v>46</v>
      </c>
    </row>
    <row r="17" spans="1:4" ht="13.5" x14ac:dyDescent="0.25">
      <c r="A17" s="16" t="s">
        <v>47</v>
      </c>
      <c r="B17" s="16" t="s">
        <v>48</v>
      </c>
      <c r="C17" s="16" t="s">
        <v>4022</v>
      </c>
      <c r="D17" s="17" t="s">
        <v>49</v>
      </c>
    </row>
    <row r="18" spans="1:4" ht="13.5" x14ac:dyDescent="0.25">
      <c r="A18" s="20" t="s">
        <v>50</v>
      </c>
      <c r="B18" s="20" t="s">
        <v>51</v>
      </c>
      <c r="C18" s="20" t="s">
        <v>4023</v>
      </c>
      <c r="D18" s="21" t="s">
        <v>52</v>
      </c>
    </row>
    <row r="19" spans="1:4" ht="13.5" x14ac:dyDescent="0.25">
      <c r="A19" s="20" t="s">
        <v>53</v>
      </c>
      <c r="B19" s="20" t="s">
        <v>54</v>
      </c>
      <c r="C19" s="20" t="s">
        <v>4024</v>
      </c>
      <c r="D19" s="21" t="s">
        <v>55</v>
      </c>
    </row>
    <row r="20" spans="1:4" ht="13.5" x14ac:dyDescent="0.25">
      <c r="A20" s="20" t="s">
        <v>56</v>
      </c>
      <c r="B20" s="20" t="s">
        <v>57</v>
      </c>
      <c r="C20" s="20" t="s">
        <v>4025</v>
      </c>
      <c r="D20" s="21" t="s">
        <v>58</v>
      </c>
    </row>
    <row r="21" spans="1:4" ht="13.5" x14ac:dyDescent="0.25">
      <c r="A21" s="20" t="s">
        <v>59</v>
      </c>
      <c r="B21" s="20" t="s">
        <v>60</v>
      </c>
      <c r="C21" s="20" t="s">
        <v>4026</v>
      </c>
      <c r="D21" s="22" t="s">
        <v>61</v>
      </c>
    </row>
    <row r="22" spans="1:4" ht="26.25" x14ac:dyDescent="0.25">
      <c r="A22" s="20" t="s">
        <v>62</v>
      </c>
      <c r="B22" s="20" t="s">
        <v>63</v>
      </c>
      <c r="C22" s="20" t="s">
        <v>4027</v>
      </c>
      <c r="D22" s="22" t="s">
        <v>64</v>
      </c>
    </row>
    <row r="23" spans="1:4" ht="13.5" x14ac:dyDescent="0.25">
      <c r="A23" s="20" t="s">
        <v>65</v>
      </c>
      <c r="B23" s="20" t="s">
        <v>66</v>
      </c>
      <c r="C23" s="20" t="s">
        <v>4028</v>
      </c>
      <c r="D23" s="21" t="s">
        <v>67</v>
      </c>
    </row>
    <row r="24" spans="1:4" ht="13.5" x14ac:dyDescent="0.25">
      <c r="A24" s="20" t="s">
        <v>68</v>
      </c>
      <c r="B24" s="20" t="s">
        <v>69</v>
      </c>
      <c r="C24" s="20" t="s">
        <v>4029</v>
      </c>
      <c r="D24" s="21" t="s">
        <v>70</v>
      </c>
    </row>
    <row r="25" spans="1:4" ht="27" x14ac:dyDescent="0.25">
      <c r="A25" s="16" t="s">
        <v>71</v>
      </c>
      <c r="B25" s="16" t="s">
        <v>72</v>
      </c>
      <c r="C25" s="16" t="s">
        <v>4030</v>
      </c>
      <c r="D25" s="17" t="s">
        <v>73</v>
      </c>
    </row>
    <row r="26" spans="1:4" ht="27" x14ac:dyDescent="0.25">
      <c r="A26" s="23" t="s">
        <v>74</v>
      </c>
      <c r="B26" s="23" t="s">
        <v>75</v>
      </c>
      <c r="C26" s="23" t="s">
        <v>4031</v>
      </c>
      <c r="D26" s="24" t="s">
        <v>76</v>
      </c>
    </row>
    <row r="27" spans="1:4" ht="13.5" x14ac:dyDescent="0.25">
      <c r="A27" s="20" t="s">
        <v>77</v>
      </c>
      <c r="B27" s="20" t="s">
        <v>78</v>
      </c>
      <c r="C27" s="20" t="s">
        <v>4032</v>
      </c>
      <c r="D27" s="22" t="s">
        <v>79</v>
      </c>
    </row>
    <row r="28" spans="1:4" ht="13.5" x14ac:dyDescent="0.25">
      <c r="A28" s="20" t="s">
        <v>80</v>
      </c>
      <c r="B28" s="20" t="s">
        <v>81</v>
      </c>
      <c r="C28" s="20" t="s">
        <v>4033</v>
      </c>
      <c r="D28" s="22" t="s">
        <v>82</v>
      </c>
    </row>
    <row r="29" spans="1:4" ht="13.5" x14ac:dyDescent="0.25">
      <c r="A29" s="20" t="s">
        <v>83</v>
      </c>
      <c r="B29" s="20" t="s">
        <v>84</v>
      </c>
      <c r="C29" s="20" t="s">
        <v>4034</v>
      </c>
      <c r="D29" s="21" t="s">
        <v>85</v>
      </c>
    </row>
    <row r="30" spans="1:4" ht="13.5" x14ac:dyDescent="0.25">
      <c r="A30" s="20" t="s">
        <v>86</v>
      </c>
      <c r="B30" s="20" t="s">
        <v>87</v>
      </c>
      <c r="C30" s="20" t="s">
        <v>4035</v>
      </c>
      <c r="D30" s="21" t="s">
        <v>88</v>
      </c>
    </row>
    <row r="31" spans="1:4" ht="13.5" x14ac:dyDescent="0.25">
      <c r="A31" s="20" t="s">
        <v>89</v>
      </c>
      <c r="B31" s="20" t="s">
        <v>90</v>
      </c>
      <c r="C31" s="20" t="s">
        <v>4036</v>
      </c>
      <c r="D31" s="21" t="s">
        <v>91</v>
      </c>
    </row>
    <row r="32" spans="1:4" ht="13.5" x14ac:dyDescent="0.25">
      <c r="A32" s="20" t="s">
        <v>92</v>
      </c>
      <c r="B32" s="20" t="s">
        <v>93</v>
      </c>
      <c r="C32" s="20" t="s">
        <v>4037</v>
      </c>
      <c r="D32" s="21" t="s">
        <v>94</v>
      </c>
    </row>
    <row r="33" spans="1:4" ht="13.5" x14ac:dyDescent="0.25">
      <c r="A33" s="20"/>
      <c r="B33" s="20" t="s">
        <v>95</v>
      </c>
      <c r="C33" s="20" t="s">
        <v>4038</v>
      </c>
      <c r="D33" s="21" t="s">
        <v>96</v>
      </c>
    </row>
    <row r="34" spans="1:4" ht="27" x14ac:dyDescent="0.25">
      <c r="A34" s="20" t="s">
        <v>97</v>
      </c>
      <c r="B34" s="20" t="s">
        <v>98</v>
      </c>
      <c r="C34" s="20" t="s">
        <v>4039</v>
      </c>
      <c r="D34" s="21" t="s">
        <v>99</v>
      </c>
    </row>
    <row r="35" spans="1:4" ht="27" x14ac:dyDescent="0.25">
      <c r="A35" s="20" t="s">
        <v>100</v>
      </c>
      <c r="B35" s="20" t="s">
        <v>101</v>
      </c>
      <c r="C35" s="20" t="s">
        <v>4040</v>
      </c>
      <c r="D35" s="21" t="s">
        <v>102</v>
      </c>
    </row>
    <row r="36" spans="1:4" ht="27" x14ac:dyDescent="0.25">
      <c r="A36" s="16" t="s">
        <v>103</v>
      </c>
      <c r="B36" s="16" t="s">
        <v>104</v>
      </c>
      <c r="C36" s="16" t="s">
        <v>4041</v>
      </c>
      <c r="D36" s="17" t="s">
        <v>105</v>
      </c>
    </row>
    <row r="37" spans="1:4" ht="27" x14ac:dyDescent="0.25">
      <c r="A37" s="16" t="s">
        <v>106</v>
      </c>
      <c r="B37" s="16" t="s">
        <v>107</v>
      </c>
      <c r="C37" s="16" t="s">
        <v>4042</v>
      </c>
      <c r="D37" s="17" t="s">
        <v>108</v>
      </c>
    </row>
    <row r="38" spans="1:4" ht="13.5" x14ac:dyDescent="0.25">
      <c r="A38" s="16" t="s">
        <v>109</v>
      </c>
      <c r="B38" s="16" t="s">
        <v>110</v>
      </c>
      <c r="C38" s="16" t="s">
        <v>4043</v>
      </c>
      <c r="D38" s="17" t="s">
        <v>13</v>
      </c>
    </row>
    <row r="39" spans="1:4" ht="13.5" x14ac:dyDescent="0.25">
      <c r="A39" s="16" t="s">
        <v>111</v>
      </c>
      <c r="B39" s="16" t="s">
        <v>112</v>
      </c>
      <c r="C39" s="16" t="s">
        <v>4044</v>
      </c>
      <c r="D39" s="17" t="s">
        <v>16</v>
      </c>
    </row>
    <row r="40" spans="1:4" ht="13.5" x14ac:dyDescent="0.25">
      <c r="A40" s="20" t="s">
        <v>113</v>
      </c>
      <c r="B40" s="20" t="s">
        <v>114</v>
      </c>
      <c r="C40" s="20" t="s">
        <v>4045</v>
      </c>
      <c r="D40" s="21" t="s">
        <v>19</v>
      </c>
    </row>
    <row r="41" spans="1:4" ht="13.5" x14ac:dyDescent="0.25">
      <c r="A41" s="20" t="s">
        <v>115</v>
      </c>
      <c r="B41" s="20" t="s">
        <v>116</v>
      </c>
      <c r="C41" s="20" t="s">
        <v>4046</v>
      </c>
      <c r="D41" s="22" t="s">
        <v>22</v>
      </c>
    </row>
    <row r="42" spans="1:4" ht="13.5" x14ac:dyDescent="0.25">
      <c r="A42" s="20" t="s">
        <v>117</v>
      </c>
      <c r="B42" s="20" t="s">
        <v>118</v>
      </c>
      <c r="C42" s="20" t="s">
        <v>4047</v>
      </c>
      <c r="D42" s="21" t="s">
        <v>25</v>
      </c>
    </row>
    <row r="43" spans="1:4" ht="13.5" x14ac:dyDescent="0.25">
      <c r="A43" s="20" t="s">
        <v>119</v>
      </c>
      <c r="B43" s="20" t="s">
        <v>120</v>
      </c>
      <c r="C43" s="20" t="s">
        <v>4048</v>
      </c>
      <c r="D43" s="21" t="s">
        <v>28</v>
      </c>
    </row>
    <row r="44" spans="1:4" ht="13.5" x14ac:dyDescent="0.25">
      <c r="A44" s="20" t="s">
        <v>121</v>
      </c>
      <c r="B44" s="20" t="s">
        <v>122</v>
      </c>
      <c r="C44" s="20" t="s">
        <v>4049</v>
      </c>
      <c r="D44" s="21" t="s">
        <v>31</v>
      </c>
    </row>
    <row r="45" spans="1:4" ht="13.5" x14ac:dyDescent="0.25">
      <c r="A45" s="20" t="s">
        <v>123</v>
      </c>
      <c r="B45" s="20" t="s">
        <v>124</v>
      </c>
      <c r="C45" s="20" t="s">
        <v>4050</v>
      </c>
      <c r="D45" s="21" t="s">
        <v>34</v>
      </c>
    </row>
    <row r="46" spans="1:4" ht="13.5" x14ac:dyDescent="0.25">
      <c r="A46" s="20" t="s">
        <v>125</v>
      </c>
      <c r="B46" s="20" t="s">
        <v>126</v>
      </c>
      <c r="C46" s="20" t="s">
        <v>4051</v>
      </c>
      <c r="D46" s="21" t="s">
        <v>37</v>
      </c>
    </row>
    <row r="47" spans="1:4" ht="13.5" x14ac:dyDescent="0.25">
      <c r="A47" s="16" t="s">
        <v>127</v>
      </c>
      <c r="B47" s="16" t="s">
        <v>128</v>
      </c>
      <c r="C47" s="16" t="s">
        <v>4052</v>
      </c>
      <c r="D47" s="17" t="s">
        <v>40</v>
      </c>
    </row>
    <row r="48" spans="1:4" ht="13.5" x14ac:dyDescent="0.25">
      <c r="A48" s="20" t="s">
        <v>129</v>
      </c>
      <c r="B48" s="20" t="s">
        <v>130</v>
      </c>
      <c r="C48" s="20" t="s">
        <v>4053</v>
      </c>
      <c r="D48" s="21" t="s">
        <v>43</v>
      </c>
    </row>
    <row r="49" spans="1:4" ht="13.5" x14ac:dyDescent="0.25">
      <c r="A49" s="20" t="s">
        <v>131</v>
      </c>
      <c r="B49" s="20" t="s">
        <v>132</v>
      </c>
      <c r="C49" s="20" t="s">
        <v>4054</v>
      </c>
      <c r="D49" s="21" t="s">
        <v>46</v>
      </c>
    </row>
    <row r="50" spans="1:4" ht="13.5" x14ac:dyDescent="0.25">
      <c r="A50" s="16" t="s">
        <v>133</v>
      </c>
      <c r="B50" s="16" t="s">
        <v>134</v>
      </c>
      <c r="C50" s="16" t="s">
        <v>4055</v>
      </c>
      <c r="D50" s="17" t="s">
        <v>49</v>
      </c>
    </row>
    <row r="51" spans="1:4" ht="13.5" x14ac:dyDescent="0.25">
      <c r="A51" s="20" t="s">
        <v>135</v>
      </c>
      <c r="B51" s="20" t="s">
        <v>136</v>
      </c>
      <c r="C51" s="20" t="s">
        <v>4056</v>
      </c>
      <c r="D51" s="21" t="s">
        <v>52</v>
      </c>
    </row>
    <row r="52" spans="1:4" ht="13.5" x14ac:dyDescent="0.25">
      <c r="A52" s="20" t="s">
        <v>137</v>
      </c>
      <c r="B52" s="20" t="s">
        <v>138</v>
      </c>
      <c r="C52" s="20" t="s">
        <v>4057</v>
      </c>
      <c r="D52" s="21" t="s">
        <v>55</v>
      </c>
    </row>
    <row r="53" spans="1:4" ht="13.5" x14ac:dyDescent="0.25">
      <c r="A53" s="20" t="s">
        <v>139</v>
      </c>
      <c r="B53" s="20" t="s">
        <v>140</v>
      </c>
      <c r="C53" s="20" t="s">
        <v>4058</v>
      </c>
      <c r="D53" s="21" t="s">
        <v>58</v>
      </c>
    </row>
    <row r="54" spans="1:4" ht="13.5" x14ac:dyDescent="0.25">
      <c r="A54" s="20" t="s">
        <v>141</v>
      </c>
      <c r="B54" s="20" t="s">
        <v>142</v>
      </c>
      <c r="C54" s="20" t="s">
        <v>4059</v>
      </c>
      <c r="D54" s="22" t="s">
        <v>61</v>
      </c>
    </row>
    <row r="55" spans="1:4" ht="26.25" x14ac:dyDescent="0.25">
      <c r="A55" s="20" t="s">
        <v>143</v>
      </c>
      <c r="B55" s="20" t="s">
        <v>144</v>
      </c>
      <c r="C55" s="20" t="s">
        <v>4060</v>
      </c>
      <c r="D55" s="22" t="s">
        <v>64</v>
      </c>
    </row>
    <row r="56" spans="1:4" ht="13.5" x14ac:dyDescent="0.25">
      <c r="A56" s="20" t="s">
        <v>145</v>
      </c>
      <c r="B56" s="20" t="s">
        <v>146</v>
      </c>
      <c r="C56" s="20" t="s">
        <v>4061</v>
      </c>
      <c r="D56" s="21" t="s">
        <v>67</v>
      </c>
    </row>
    <row r="57" spans="1:4" ht="13.5" x14ac:dyDescent="0.25">
      <c r="A57" s="20" t="s">
        <v>147</v>
      </c>
      <c r="B57" s="20" t="s">
        <v>148</v>
      </c>
      <c r="C57" s="20" t="s">
        <v>4062</v>
      </c>
      <c r="D57" s="21" t="s">
        <v>70</v>
      </c>
    </row>
    <row r="58" spans="1:4" ht="27" x14ac:dyDescent="0.25">
      <c r="A58" s="16" t="s">
        <v>3633</v>
      </c>
      <c r="B58" s="16" t="s">
        <v>149</v>
      </c>
      <c r="C58" s="16" t="s">
        <v>4063</v>
      </c>
      <c r="D58" s="17" t="s">
        <v>73</v>
      </c>
    </row>
    <row r="59" spans="1:4" ht="27" x14ac:dyDescent="0.25">
      <c r="A59" s="23" t="s">
        <v>3634</v>
      </c>
      <c r="B59" s="23" t="s">
        <v>150</v>
      </c>
      <c r="C59" s="23" t="s">
        <v>4064</v>
      </c>
      <c r="D59" s="24" t="s">
        <v>76</v>
      </c>
    </row>
    <row r="60" spans="1:4" ht="13.5" x14ac:dyDescent="0.25">
      <c r="A60" s="20" t="s">
        <v>151</v>
      </c>
      <c r="B60" s="20" t="s">
        <v>152</v>
      </c>
      <c r="C60" s="20" t="s">
        <v>4065</v>
      </c>
      <c r="D60" s="22" t="s">
        <v>79</v>
      </c>
    </row>
    <row r="61" spans="1:4" ht="13.5" x14ac:dyDescent="0.25">
      <c r="A61" s="20" t="s">
        <v>153</v>
      </c>
      <c r="B61" s="20" t="s">
        <v>154</v>
      </c>
      <c r="C61" s="20" t="s">
        <v>4066</v>
      </c>
      <c r="D61" s="22" t="s">
        <v>82</v>
      </c>
    </row>
    <row r="62" spans="1:4" ht="13.5" x14ac:dyDescent="0.25">
      <c r="A62" s="20" t="s">
        <v>155</v>
      </c>
      <c r="B62" s="20" t="s">
        <v>156</v>
      </c>
      <c r="C62" s="20" t="s">
        <v>4067</v>
      </c>
      <c r="D62" s="22" t="s">
        <v>85</v>
      </c>
    </row>
    <row r="63" spans="1:4" ht="13.5" x14ac:dyDescent="0.25">
      <c r="A63" s="20" t="s">
        <v>157</v>
      </c>
      <c r="B63" s="20" t="s">
        <v>158</v>
      </c>
      <c r="C63" s="20" t="s">
        <v>4068</v>
      </c>
      <c r="D63" s="22" t="s">
        <v>88</v>
      </c>
    </row>
    <row r="64" spans="1:4" ht="13.5" x14ac:dyDescent="0.25">
      <c r="A64" s="20" t="s">
        <v>159</v>
      </c>
      <c r="B64" s="20" t="s">
        <v>160</v>
      </c>
      <c r="C64" s="20" t="s">
        <v>4069</v>
      </c>
      <c r="D64" s="22" t="s">
        <v>91</v>
      </c>
    </row>
    <row r="65" spans="1:4" ht="13.5" x14ac:dyDescent="0.25">
      <c r="A65" s="20" t="s">
        <v>161</v>
      </c>
      <c r="B65" s="20" t="s">
        <v>162</v>
      </c>
      <c r="C65" s="20" t="s">
        <v>4070</v>
      </c>
      <c r="D65" s="22" t="s">
        <v>94</v>
      </c>
    </row>
    <row r="66" spans="1:4" ht="13.5" x14ac:dyDescent="0.25">
      <c r="A66" s="20"/>
      <c r="B66" s="20" t="s">
        <v>163</v>
      </c>
      <c r="C66" s="20" t="s">
        <v>4071</v>
      </c>
      <c r="D66" s="22" t="s">
        <v>96</v>
      </c>
    </row>
    <row r="67" spans="1:4" ht="26.25" x14ac:dyDescent="0.25">
      <c r="A67" s="20" t="s">
        <v>164</v>
      </c>
      <c r="B67" s="20" t="s">
        <v>165</v>
      </c>
      <c r="C67" s="20" t="s">
        <v>4072</v>
      </c>
      <c r="D67" s="22" t="s">
        <v>99</v>
      </c>
    </row>
    <row r="68" spans="1:4" ht="26.25" x14ac:dyDescent="0.25">
      <c r="A68" s="20" t="s">
        <v>166</v>
      </c>
      <c r="B68" s="20" t="s">
        <v>167</v>
      </c>
      <c r="C68" s="20" t="s">
        <v>4073</v>
      </c>
      <c r="D68" s="22" t="s">
        <v>102</v>
      </c>
    </row>
    <row r="69" spans="1:4" ht="13.5" x14ac:dyDescent="0.25">
      <c r="A69" s="16" t="s">
        <v>168</v>
      </c>
      <c r="B69" s="16" t="s">
        <v>169</v>
      </c>
      <c r="C69" s="16" t="s">
        <v>4074</v>
      </c>
      <c r="D69" s="17" t="s">
        <v>170</v>
      </c>
    </row>
    <row r="70" spans="1:4" ht="13.5" x14ac:dyDescent="0.25">
      <c r="A70" s="16" t="s">
        <v>171</v>
      </c>
      <c r="B70" s="16" t="s">
        <v>172</v>
      </c>
      <c r="C70" s="16" t="s">
        <v>4075</v>
      </c>
      <c r="D70" s="17" t="s">
        <v>173</v>
      </c>
    </row>
    <row r="71" spans="1:4" ht="13.5" x14ac:dyDescent="0.25">
      <c r="A71" s="16" t="s">
        <v>174</v>
      </c>
      <c r="B71" s="16" t="s">
        <v>175</v>
      </c>
      <c r="C71" s="16" t="s">
        <v>4076</v>
      </c>
      <c r="D71" s="17" t="s">
        <v>176</v>
      </c>
    </row>
    <row r="72" spans="1:4" ht="13.5" x14ac:dyDescent="0.25">
      <c r="A72" s="16" t="s">
        <v>177</v>
      </c>
      <c r="B72" s="16" t="s">
        <v>178</v>
      </c>
      <c r="C72" s="16" t="s">
        <v>4077</v>
      </c>
      <c r="D72" s="17" t="s">
        <v>179</v>
      </c>
    </row>
    <row r="73" spans="1:4" ht="13.5" x14ac:dyDescent="0.25">
      <c r="A73" s="20" t="s">
        <v>180</v>
      </c>
      <c r="B73" s="20" t="s">
        <v>181</v>
      </c>
      <c r="C73" s="20" t="s">
        <v>4078</v>
      </c>
      <c r="D73" s="21" t="s">
        <v>182</v>
      </c>
    </row>
    <row r="74" spans="1:4" ht="13.5" x14ac:dyDescent="0.25">
      <c r="A74" s="20" t="s">
        <v>183</v>
      </c>
      <c r="B74" s="20" t="s">
        <v>184</v>
      </c>
      <c r="C74" s="20" t="s">
        <v>4079</v>
      </c>
      <c r="D74" s="22" t="s">
        <v>185</v>
      </c>
    </row>
    <row r="75" spans="1:4" ht="27" x14ac:dyDescent="0.25">
      <c r="A75" s="16" t="s">
        <v>186</v>
      </c>
      <c r="B75" s="16" t="s">
        <v>187</v>
      </c>
      <c r="C75" s="16" t="s">
        <v>4080</v>
      </c>
      <c r="D75" s="17" t="s">
        <v>188</v>
      </c>
    </row>
    <row r="76" spans="1:4" ht="13.5" x14ac:dyDescent="0.25">
      <c r="A76" s="20" t="s">
        <v>189</v>
      </c>
      <c r="B76" s="20" t="s">
        <v>190</v>
      </c>
      <c r="C76" s="20" t="s">
        <v>4081</v>
      </c>
      <c r="D76" s="21" t="s">
        <v>191</v>
      </c>
    </row>
    <row r="77" spans="1:4" ht="13.5" x14ac:dyDescent="0.25">
      <c r="A77" s="20" t="s">
        <v>192</v>
      </c>
      <c r="B77" s="20" t="s">
        <v>193</v>
      </c>
      <c r="C77" s="20" t="s">
        <v>4082</v>
      </c>
      <c r="D77" s="21" t="s">
        <v>194</v>
      </c>
    </row>
    <row r="78" spans="1:4" ht="13.5" x14ac:dyDescent="0.25">
      <c r="A78" s="20" t="s">
        <v>195</v>
      </c>
      <c r="B78" s="20" t="s">
        <v>196</v>
      </c>
      <c r="C78" s="20" t="s">
        <v>4083</v>
      </c>
      <c r="D78" s="21" t="s">
        <v>197</v>
      </c>
    </row>
    <row r="79" spans="1:4" ht="13.5" x14ac:dyDescent="0.25">
      <c r="A79" s="20" t="s">
        <v>198</v>
      </c>
      <c r="B79" s="20" t="s">
        <v>199</v>
      </c>
      <c r="C79" s="20" t="s">
        <v>4084</v>
      </c>
      <c r="D79" s="22" t="s">
        <v>200</v>
      </c>
    </row>
    <row r="80" spans="1:4" ht="13.5" x14ac:dyDescent="0.25">
      <c r="A80" s="16" t="s">
        <v>201</v>
      </c>
      <c r="B80" s="16" t="s">
        <v>202</v>
      </c>
      <c r="C80" s="16" t="s">
        <v>4085</v>
      </c>
      <c r="D80" s="17" t="s">
        <v>203</v>
      </c>
    </row>
    <row r="81" spans="1:4" ht="13.5" x14ac:dyDescent="0.25">
      <c r="A81" s="20" t="s">
        <v>204</v>
      </c>
      <c r="B81" s="20" t="s">
        <v>205</v>
      </c>
      <c r="C81" s="20" t="s">
        <v>4086</v>
      </c>
      <c r="D81" s="21" t="s">
        <v>206</v>
      </c>
    </row>
    <row r="82" spans="1:4" ht="54" x14ac:dyDescent="0.25">
      <c r="A82" s="20" t="s">
        <v>207</v>
      </c>
      <c r="B82" s="20" t="s">
        <v>208</v>
      </c>
      <c r="C82" s="20" t="s">
        <v>4087</v>
      </c>
      <c r="D82" s="21" t="s">
        <v>209</v>
      </c>
    </row>
    <row r="83" spans="1:4" ht="40.5" x14ac:dyDescent="0.25">
      <c r="A83" s="20" t="s">
        <v>210</v>
      </c>
      <c r="B83" s="20" t="s">
        <v>211</v>
      </c>
      <c r="C83" s="20" t="s">
        <v>4088</v>
      </c>
      <c r="D83" s="21" t="s">
        <v>212</v>
      </c>
    </row>
    <row r="84" spans="1:4" ht="26.25" x14ac:dyDescent="0.25">
      <c r="A84" s="20" t="s">
        <v>213</v>
      </c>
      <c r="B84" s="20" t="s">
        <v>214</v>
      </c>
      <c r="C84" s="20" t="s">
        <v>4089</v>
      </c>
      <c r="D84" s="22" t="s">
        <v>215</v>
      </c>
    </row>
    <row r="85" spans="1:4" ht="27" x14ac:dyDescent="0.25">
      <c r="A85" s="20" t="s">
        <v>216</v>
      </c>
      <c r="B85" s="20" t="s">
        <v>217</v>
      </c>
      <c r="C85" s="20" t="s">
        <v>4090</v>
      </c>
      <c r="D85" s="21" t="s">
        <v>218</v>
      </c>
    </row>
    <row r="86" spans="1:4" ht="27" x14ac:dyDescent="0.25">
      <c r="A86" s="20" t="s">
        <v>219</v>
      </c>
      <c r="B86" s="20" t="s">
        <v>220</v>
      </c>
      <c r="C86" s="20" t="s">
        <v>4091</v>
      </c>
      <c r="D86" s="21" t="s">
        <v>221</v>
      </c>
    </row>
    <row r="87" spans="1:4" ht="27" x14ac:dyDescent="0.25">
      <c r="A87" s="20" t="s">
        <v>222</v>
      </c>
      <c r="B87" s="20" t="s">
        <v>223</v>
      </c>
      <c r="C87" s="20" t="s">
        <v>4092</v>
      </c>
      <c r="D87" s="21" t="s">
        <v>224</v>
      </c>
    </row>
    <row r="88" spans="1:4" ht="27" x14ac:dyDescent="0.25">
      <c r="A88" s="20" t="s">
        <v>225</v>
      </c>
      <c r="B88" s="20" t="s">
        <v>226</v>
      </c>
      <c r="C88" s="20" t="s">
        <v>4093</v>
      </c>
      <c r="D88" s="21" t="s">
        <v>227</v>
      </c>
    </row>
    <row r="89" spans="1:4" ht="27" x14ac:dyDescent="0.25">
      <c r="A89" s="20" t="s">
        <v>228</v>
      </c>
      <c r="B89" s="20" t="s">
        <v>229</v>
      </c>
      <c r="C89" s="20" t="s">
        <v>4094</v>
      </c>
      <c r="D89" s="21" t="s">
        <v>230</v>
      </c>
    </row>
    <row r="90" spans="1:4" ht="39" x14ac:dyDescent="0.25">
      <c r="A90" s="20" t="s">
        <v>231</v>
      </c>
      <c r="B90" s="20" t="s">
        <v>232</v>
      </c>
      <c r="C90" s="20" t="s">
        <v>4095</v>
      </c>
      <c r="D90" s="22" t="s">
        <v>233</v>
      </c>
    </row>
    <row r="91" spans="1:4" ht="27" x14ac:dyDescent="0.25">
      <c r="A91" s="20" t="s">
        <v>234</v>
      </c>
      <c r="B91" s="20" t="s">
        <v>235</v>
      </c>
      <c r="C91" s="20" t="s">
        <v>4096</v>
      </c>
      <c r="D91" s="21" t="s">
        <v>236</v>
      </c>
    </row>
    <row r="92" spans="1:4" ht="27" x14ac:dyDescent="0.25">
      <c r="A92" s="20" t="s">
        <v>237</v>
      </c>
      <c r="B92" s="20" t="s">
        <v>238</v>
      </c>
      <c r="C92" s="20" t="s">
        <v>4097</v>
      </c>
      <c r="D92" s="21" t="s">
        <v>239</v>
      </c>
    </row>
    <row r="93" spans="1:4" ht="26.25" x14ac:dyDescent="0.25">
      <c r="A93" s="20" t="s">
        <v>240</v>
      </c>
      <c r="B93" s="20" t="s">
        <v>241</v>
      </c>
      <c r="C93" s="20" t="s">
        <v>4098</v>
      </c>
      <c r="D93" s="22" t="s">
        <v>242</v>
      </c>
    </row>
    <row r="94" spans="1:4" ht="27" x14ac:dyDescent="0.25">
      <c r="A94" s="20" t="s">
        <v>243</v>
      </c>
      <c r="B94" s="20" t="s">
        <v>244</v>
      </c>
      <c r="C94" s="20" t="s">
        <v>4099</v>
      </c>
      <c r="D94" s="21" t="s">
        <v>245</v>
      </c>
    </row>
    <row r="95" spans="1:4" ht="40.5" x14ac:dyDescent="0.25">
      <c r="A95" s="20" t="s">
        <v>246</v>
      </c>
      <c r="B95" s="20" t="s">
        <v>247</v>
      </c>
      <c r="C95" s="20" t="s">
        <v>4100</v>
      </c>
      <c r="D95" s="21" t="s">
        <v>248</v>
      </c>
    </row>
    <row r="96" spans="1:4" ht="39" x14ac:dyDescent="0.25">
      <c r="A96" s="20" t="s">
        <v>249</v>
      </c>
      <c r="B96" s="20" t="s">
        <v>250</v>
      </c>
      <c r="C96" s="20" t="s">
        <v>4101</v>
      </c>
      <c r="D96" s="22" t="s">
        <v>251</v>
      </c>
    </row>
    <row r="97" spans="1:4" ht="27" x14ac:dyDescent="0.25">
      <c r="A97" s="20" t="s">
        <v>252</v>
      </c>
      <c r="B97" s="20" t="s">
        <v>253</v>
      </c>
      <c r="C97" s="20" t="s">
        <v>4102</v>
      </c>
      <c r="D97" s="21" t="s">
        <v>254</v>
      </c>
    </row>
    <row r="98" spans="1:4" ht="27" x14ac:dyDescent="0.25">
      <c r="A98" s="20" t="s">
        <v>255</v>
      </c>
      <c r="B98" s="20" t="s">
        <v>256</v>
      </c>
      <c r="C98" s="20" t="s">
        <v>4103</v>
      </c>
      <c r="D98" s="21" t="s">
        <v>257</v>
      </c>
    </row>
    <row r="99" spans="1:4" ht="51.75" x14ac:dyDescent="0.25">
      <c r="A99" s="20" t="s">
        <v>258</v>
      </c>
      <c r="B99" s="20" t="s">
        <v>259</v>
      </c>
      <c r="C99" s="20" t="s">
        <v>4104</v>
      </c>
      <c r="D99" s="22" t="s">
        <v>260</v>
      </c>
    </row>
    <row r="100" spans="1:4" ht="27" x14ac:dyDescent="0.25">
      <c r="A100" s="20" t="s">
        <v>261</v>
      </c>
      <c r="B100" s="20" t="s">
        <v>262</v>
      </c>
      <c r="C100" s="20" t="s">
        <v>4105</v>
      </c>
      <c r="D100" s="21" t="s">
        <v>263</v>
      </c>
    </row>
    <row r="101" spans="1:4" ht="40.5" x14ac:dyDescent="0.25">
      <c r="A101" s="20" t="s">
        <v>264</v>
      </c>
      <c r="B101" s="20" t="s">
        <v>265</v>
      </c>
      <c r="C101" s="20" t="s">
        <v>4106</v>
      </c>
      <c r="D101" s="21" t="s">
        <v>266</v>
      </c>
    </row>
    <row r="102" spans="1:4" ht="39" x14ac:dyDescent="0.25">
      <c r="A102" s="20" t="s">
        <v>267</v>
      </c>
      <c r="B102" s="20" t="s">
        <v>268</v>
      </c>
      <c r="C102" s="20" t="s">
        <v>4107</v>
      </c>
      <c r="D102" s="22" t="s">
        <v>269</v>
      </c>
    </row>
    <row r="103" spans="1:4" ht="67.5" x14ac:dyDescent="0.25">
      <c r="A103" s="20" t="s">
        <v>270</v>
      </c>
      <c r="B103" s="20" t="s">
        <v>271</v>
      </c>
      <c r="C103" s="20" t="s">
        <v>4108</v>
      </c>
      <c r="D103" s="21" t="s">
        <v>272</v>
      </c>
    </row>
    <row r="104" spans="1:4" ht="27" x14ac:dyDescent="0.25">
      <c r="A104" s="20" t="s">
        <v>273</v>
      </c>
      <c r="B104" s="20" t="s">
        <v>274</v>
      </c>
      <c r="C104" s="20" t="s">
        <v>4109</v>
      </c>
      <c r="D104" s="21" t="s">
        <v>275</v>
      </c>
    </row>
    <row r="105" spans="1:4" ht="40.5" x14ac:dyDescent="0.25">
      <c r="A105" s="20" t="s">
        <v>276</v>
      </c>
      <c r="B105" s="20" t="s">
        <v>277</v>
      </c>
      <c r="C105" s="20" t="s">
        <v>4110</v>
      </c>
      <c r="D105" s="21" t="s">
        <v>278</v>
      </c>
    </row>
    <row r="106" spans="1:4" ht="27" x14ac:dyDescent="0.25">
      <c r="A106" s="20" t="s">
        <v>279</v>
      </c>
      <c r="B106" s="20" t="s">
        <v>280</v>
      </c>
      <c r="C106" s="20" t="s">
        <v>4111</v>
      </c>
      <c r="D106" s="21" t="s">
        <v>281</v>
      </c>
    </row>
    <row r="107" spans="1:4" ht="27" x14ac:dyDescent="0.25">
      <c r="A107" s="20" t="s">
        <v>282</v>
      </c>
      <c r="B107" s="20" t="s">
        <v>283</v>
      </c>
      <c r="C107" s="20" t="s">
        <v>4112</v>
      </c>
      <c r="D107" s="21" t="s">
        <v>284</v>
      </c>
    </row>
    <row r="108" spans="1:4" ht="27" x14ac:dyDescent="0.25">
      <c r="A108" s="20" t="s">
        <v>285</v>
      </c>
      <c r="B108" s="20" t="s">
        <v>286</v>
      </c>
      <c r="C108" s="20" t="s">
        <v>4113</v>
      </c>
      <c r="D108" s="21" t="s">
        <v>287</v>
      </c>
    </row>
    <row r="109" spans="1:4" ht="81" x14ac:dyDescent="0.25">
      <c r="A109" s="20" t="s">
        <v>288</v>
      </c>
      <c r="B109" s="20" t="s">
        <v>289</v>
      </c>
      <c r="C109" s="20" t="s">
        <v>4114</v>
      </c>
      <c r="D109" s="21" t="s">
        <v>290</v>
      </c>
    </row>
    <row r="110" spans="1:4" ht="27" x14ac:dyDescent="0.25">
      <c r="A110" s="20" t="s">
        <v>291</v>
      </c>
      <c r="B110" s="20" t="s">
        <v>292</v>
      </c>
      <c r="C110" s="20" t="s">
        <v>4115</v>
      </c>
      <c r="D110" s="21" t="s">
        <v>293</v>
      </c>
    </row>
    <row r="111" spans="1:4" ht="13.5" x14ac:dyDescent="0.25">
      <c r="A111" s="20" t="s">
        <v>294</v>
      </c>
      <c r="B111" s="20" t="s">
        <v>295</v>
      </c>
      <c r="C111" s="20" t="s">
        <v>4116</v>
      </c>
      <c r="D111" s="21" t="s">
        <v>296</v>
      </c>
    </row>
    <row r="112" spans="1:4" ht="40.5" x14ac:dyDescent="0.25">
      <c r="A112" s="20" t="s">
        <v>297</v>
      </c>
      <c r="B112" s="20" t="s">
        <v>298</v>
      </c>
      <c r="C112" s="20" t="s">
        <v>4117</v>
      </c>
      <c r="D112" s="21" t="s">
        <v>299</v>
      </c>
    </row>
    <row r="113" spans="1:4" ht="27" x14ac:dyDescent="0.25">
      <c r="A113" s="20" t="s">
        <v>300</v>
      </c>
      <c r="B113" s="20" t="s">
        <v>301</v>
      </c>
      <c r="C113" s="20" t="s">
        <v>4118</v>
      </c>
      <c r="D113" s="21" t="s">
        <v>302</v>
      </c>
    </row>
    <row r="114" spans="1:4" ht="13.5" x14ac:dyDescent="0.25">
      <c r="A114" s="16" t="s">
        <v>303</v>
      </c>
      <c r="B114" s="16" t="s">
        <v>304</v>
      </c>
      <c r="C114" s="16" t="s">
        <v>4119</v>
      </c>
      <c r="D114" s="17" t="s">
        <v>305</v>
      </c>
    </row>
    <row r="115" spans="1:4" ht="13.5" x14ac:dyDescent="0.25">
      <c r="A115" s="20" t="s">
        <v>306</v>
      </c>
      <c r="B115" s="20" t="s">
        <v>307</v>
      </c>
      <c r="C115" s="20" t="s">
        <v>4120</v>
      </c>
      <c r="D115" s="22" t="s">
        <v>308</v>
      </c>
    </row>
    <row r="116" spans="1:4" ht="26.25" x14ac:dyDescent="0.25">
      <c r="A116" s="20" t="s">
        <v>309</v>
      </c>
      <c r="B116" s="20" t="s">
        <v>310</v>
      </c>
      <c r="C116" s="20" t="s">
        <v>4121</v>
      </c>
      <c r="D116" s="22" t="s">
        <v>311</v>
      </c>
    </row>
    <row r="117" spans="1:4" ht="26.25" x14ac:dyDescent="0.25">
      <c r="A117" s="20" t="s">
        <v>312</v>
      </c>
      <c r="B117" s="20" t="s">
        <v>313</v>
      </c>
      <c r="C117" s="20" t="s">
        <v>4122</v>
      </c>
      <c r="D117" s="22" t="s">
        <v>314</v>
      </c>
    </row>
    <row r="118" spans="1:4" ht="26.25" x14ac:dyDescent="0.25">
      <c r="A118" s="20" t="s">
        <v>315</v>
      </c>
      <c r="B118" s="20" t="s">
        <v>316</v>
      </c>
      <c r="C118" s="20" t="s">
        <v>4123</v>
      </c>
      <c r="D118" s="22" t="s">
        <v>317</v>
      </c>
    </row>
    <row r="119" spans="1:4" ht="13.5" x14ac:dyDescent="0.25">
      <c r="A119" s="16" t="s">
        <v>318</v>
      </c>
      <c r="B119" s="16" t="s">
        <v>319</v>
      </c>
      <c r="C119" s="16" t="s">
        <v>4124</v>
      </c>
      <c r="D119" s="17" t="s">
        <v>320</v>
      </c>
    </row>
    <row r="120" spans="1:4" ht="13.5" x14ac:dyDescent="0.25">
      <c r="A120" s="16" t="s">
        <v>321</v>
      </c>
      <c r="B120" s="16" t="s">
        <v>322</v>
      </c>
      <c r="C120" s="16" t="s">
        <v>4125</v>
      </c>
      <c r="D120" s="17" t="s">
        <v>320</v>
      </c>
    </row>
    <row r="121" spans="1:4" ht="13.5" x14ac:dyDescent="0.25">
      <c r="A121" s="20" t="s">
        <v>323</v>
      </c>
      <c r="B121" s="20" t="s">
        <v>324</v>
      </c>
      <c r="C121" s="20" t="s">
        <v>4126</v>
      </c>
      <c r="D121" s="22" t="s">
        <v>325</v>
      </c>
    </row>
    <row r="122" spans="1:4" ht="13.5" x14ac:dyDescent="0.25">
      <c r="A122" s="20" t="s">
        <v>326</v>
      </c>
      <c r="B122" s="20" t="s">
        <v>327</v>
      </c>
      <c r="C122" s="20" t="s">
        <v>4127</v>
      </c>
      <c r="D122" s="22" t="s">
        <v>200</v>
      </c>
    </row>
    <row r="123" spans="1:4" ht="13.5" x14ac:dyDescent="0.25">
      <c r="A123" s="16" t="s">
        <v>328</v>
      </c>
      <c r="B123" s="16" t="s">
        <v>329</v>
      </c>
      <c r="C123" s="16" t="s">
        <v>4128</v>
      </c>
      <c r="D123" s="17" t="s">
        <v>330</v>
      </c>
    </row>
    <row r="124" spans="1:4" ht="27" x14ac:dyDescent="0.25">
      <c r="A124" s="16" t="s">
        <v>331</v>
      </c>
      <c r="B124" s="16" t="s">
        <v>332</v>
      </c>
      <c r="C124" s="16" t="s">
        <v>4129</v>
      </c>
      <c r="D124" s="17" t="s">
        <v>333</v>
      </c>
    </row>
    <row r="125" spans="1:4" ht="13.5" x14ac:dyDescent="0.25">
      <c r="A125" s="20" t="s">
        <v>334</v>
      </c>
      <c r="B125" s="20" t="s">
        <v>335</v>
      </c>
      <c r="C125" s="20" t="s">
        <v>4130</v>
      </c>
      <c r="D125" s="22" t="s">
        <v>336</v>
      </c>
    </row>
    <row r="126" spans="1:4" ht="13.5" x14ac:dyDescent="0.25">
      <c r="A126" s="20" t="s">
        <v>337</v>
      </c>
      <c r="B126" s="20" t="s">
        <v>338</v>
      </c>
      <c r="C126" s="20" t="s">
        <v>4131</v>
      </c>
      <c r="D126" s="22" t="s">
        <v>339</v>
      </c>
    </row>
    <row r="127" spans="1:4" ht="13.5" x14ac:dyDescent="0.25">
      <c r="A127" s="20" t="s">
        <v>340</v>
      </c>
      <c r="B127" s="20" t="s">
        <v>341</v>
      </c>
      <c r="C127" s="20" t="s">
        <v>4132</v>
      </c>
      <c r="D127" s="22" t="s">
        <v>342</v>
      </c>
    </row>
    <row r="128" spans="1:4" ht="13.5" x14ac:dyDescent="0.25">
      <c r="A128" s="20" t="s">
        <v>343</v>
      </c>
      <c r="B128" s="20" t="s">
        <v>344</v>
      </c>
      <c r="C128" s="20" t="s">
        <v>4133</v>
      </c>
      <c r="D128" s="22" t="s">
        <v>345</v>
      </c>
    </row>
    <row r="129" spans="1:4" ht="26.25" x14ac:dyDescent="0.25">
      <c r="A129" s="20" t="s">
        <v>346</v>
      </c>
      <c r="B129" s="20" t="s">
        <v>347</v>
      </c>
      <c r="C129" s="20" t="s">
        <v>4134</v>
      </c>
      <c r="D129" s="22" t="s">
        <v>348</v>
      </c>
    </row>
    <row r="130" spans="1:4" ht="26.25" x14ac:dyDescent="0.25">
      <c r="A130" s="20" t="s">
        <v>349</v>
      </c>
      <c r="B130" s="20" t="s">
        <v>350</v>
      </c>
      <c r="C130" s="20" t="s">
        <v>4135</v>
      </c>
      <c r="D130" s="22" t="s">
        <v>351</v>
      </c>
    </row>
    <row r="131" spans="1:4" ht="13.5" x14ac:dyDescent="0.25">
      <c r="A131" s="20" t="s">
        <v>352</v>
      </c>
      <c r="B131" s="20" t="s">
        <v>353</v>
      </c>
      <c r="C131" s="20" t="s">
        <v>4136</v>
      </c>
      <c r="D131" s="22" t="s">
        <v>354</v>
      </c>
    </row>
    <row r="132" spans="1:4" ht="26.25" x14ac:dyDescent="0.25">
      <c r="A132" s="20" t="s">
        <v>355</v>
      </c>
      <c r="B132" s="20" t="s">
        <v>356</v>
      </c>
      <c r="C132" s="20" t="s">
        <v>4137</v>
      </c>
      <c r="D132" s="22" t="s">
        <v>357</v>
      </c>
    </row>
    <row r="133" spans="1:4" ht="39" x14ac:dyDescent="0.25">
      <c r="A133" s="20" t="s">
        <v>358</v>
      </c>
      <c r="B133" s="20" t="s">
        <v>359</v>
      </c>
      <c r="C133" s="20" t="s">
        <v>4138</v>
      </c>
      <c r="D133" s="22" t="s">
        <v>360</v>
      </c>
    </row>
    <row r="134" spans="1:4" ht="13.5" x14ac:dyDescent="0.25">
      <c r="A134" s="20" t="s">
        <v>361</v>
      </c>
      <c r="B134" s="20" t="s">
        <v>362</v>
      </c>
      <c r="C134" s="20" t="s">
        <v>4139</v>
      </c>
      <c r="D134" s="22" t="s">
        <v>363</v>
      </c>
    </row>
    <row r="135" spans="1:4" ht="26.25" x14ac:dyDescent="0.25">
      <c r="A135" s="20" t="s">
        <v>364</v>
      </c>
      <c r="B135" s="20" t="s">
        <v>365</v>
      </c>
      <c r="C135" s="20" t="s">
        <v>4140</v>
      </c>
      <c r="D135" s="22" t="s">
        <v>366</v>
      </c>
    </row>
    <row r="136" spans="1:4" ht="13.5" x14ac:dyDescent="0.25">
      <c r="A136" s="16" t="s">
        <v>367</v>
      </c>
      <c r="B136" s="16" t="s">
        <v>368</v>
      </c>
      <c r="C136" s="16" t="s">
        <v>4141</v>
      </c>
      <c r="D136" s="17" t="s">
        <v>369</v>
      </c>
    </row>
    <row r="137" spans="1:4" ht="13.5" x14ac:dyDescent="0.25">
      <c r="A137" s="20" t="s">
        <v>370</v>
      </c>
      <c r="B137" s="20" t="s">
        <v>371</v>
      </c>
      <c r="C137" s="20" t="s">
        <v>4142</v>
      </c>
      <c r="D137" s="22" t="s">
        <v>372</v>
      </c>
    </row>
    <row r="138" spans="1:4" ht="26.25" x14ac:dyDescent="0.25">
      <c r="A138" s="20" t="s">
        <v>373</v>
      </c>
      <c r="B138" s="20" t="s">
        <v>374</v>
      </c>
      <c r="C138" s="20" t="s">
        <v>4143</v>
      </c>
      <c r="D138" s="22" t="s">
        <v>375</v>
      </c>
    </row>
    <row r="139" spans="1:4" ht="26.25" x14ac:dyDescent="0.25">
      <c r="A139" s="20" t="s">
        <v>376</v>
      </c>
      <c r="B139" s="20" t="s">
        <v>377</v>
      </c>
      <c r="C139" s="20" t="s">
        <v>4144</v>
      </c>
      <c r="D139" s="22" t="s">
        <v>378</v>
      </c>
    </row>
    <row r="140" spans="1:4" ht="39" x14ac:dyDescent="0.25">
      <c r="A140" s="20" t="s">
        <v>379</v>
      </c>
      <c r="B140" s="20" t="s">
        <v>380</v>
      </c>
      <c r="C140" s="20" t="s">
        <v>4145</v>
      </c>
      <c r="D140" s="22" t="s">
        <v>381</v>
      </c>
    </row>
    <row r="141" spans="1:4" ht="40.5" x14ac:dyDescent="0.25">
      <c r="A141" s="16" t="s">
        <v>382</v>
      </c>
      <c r="B141" s="16" t="s">
        <v>383</v>
      </c>
      <c r="C141" s="16" t="s">
        <v>4146</v>
      </c>
      <c r="D141" s="17" t="s">
        <v>384</v>
      </c>
    </row>
    <row r="142" spans="1:4" ht="13.5" x14ac:dyDescent="0.25">
      <c r="A142" s="20" t="s">
        <v>385</v>
      </c>
      <c r="B142" s="20" t="s">
        <v>386</v>
      </c>
      <c r="C142" s="20" t="s">
        <v>4147</v>
      </c>
      <c r="D142" s="22" t="s">
        <v>387</v>
      </c>
    </row>
    <row r="143" spans="1:4" ht="39" x14ac:dyDescent="0.25">
      <c r="A143" s="20" t="s">
        <v>388</v>
      </c>
      <c r="B143" s="20" t="s">
        <v>389</v>
      </c>
      <c r="C143" s="20" t="s">
        <v>4148</v>
      </c>
      <c r="D143" s="22" t="s">
        <v>390</v>
      </c>
    </row>
    <row r="144" spans="1:4" ht="39" x14ac:dyDescent="0.25">
      <c r="A144" s="20" t="s">
        <v>391</v>
      </c>
      <c r="B144" s="20" t="s">
        <v>392</v>
      </c>
      <c r="C144" s="20" t="s">
        <v>4149</v>
      </c>
      <c r="D144" s="22" t="s">
        <v>393</v>
      </c>
    </row>
    <row r="145" spans="1:4" ht="26.25" x14ac:dyDescent="0.25">
      <c r="A145" s="20" t="s">
        <v>394</v>
      </c>
      <c r="B145" s="20" t="s">
        <v>395</v>
      </c>
      <c r="C145" s="20" t="s">
        <v>4150</v>
      </c>
      <c r="D145" s="22" t="s">
        <v>396</v>
      </c>
    </row>
    <row r="146" spans="1:4" ht="13.5" x14ac:dyDescent="0.25">
      <c r="A146" s="20" t="s">
        <v>397</v>
      </c>
      <c r="B146" s="20" t="s">
        <v>398</v>
      </c>
      <c r="C146" s="20" t="s">
        <v>4151</v>
      </c>
      <c r="D146" s="22" t="s">
        <v>399</v>
      </c>
    </row>
    <row r="147" spans="1:4" ht="13.5" x14ac:dyDescent="0.25">
      <c r="A147" s="20" t="s">
        <v>400</v>
      </c>
      <c r="B147" s="20" t="s">
        <v>401</v>
      </c>
      <c r="C147" s="20" t="s">
        <v>4152</v>
      </c>
      <c r="D147" s="22" t="s">
        <v>402</v>
      </c>
    </row>
    <row r="148" spans="1:4" ht="102.75" x14ac:dyDescent="0.25">
      <c r="A148" s="20" t="s">
        <v>403</v>
      </c>
      <c r="B148" s="20" t="s">
        <v>404</v>
      </c>
      <c r="C148" s="20" t="s">
        <v>4153</v>
      </c>
      <c r="D148" s="25" t="s">
        <v>405</v>
      </c>
    </row>
    <row r="149" spans="1:4" ht="13.5" x14ac:dyDescent="0.25">
      <c r="A149" s="20" t="s">
        <v>406</v>
      </c>
      <c r="B149" s="20" t="s">
        <v>407</v>
      </c>
      <c r="C149" s="20" t="s">
        <v>4154</v>
      </c>
      <c r="D149" s="22" t="s">
        <v>408</v>
      </c>
    </row>
    <row r="150" spans="1:4" ht="13.5" x14ac:dyDescent="0.25">
      <c r="A150" s="20" t="s">
        <v>409</v>
      </c>
      <c r="B150" s="20" t="s">
        <v>410</v>
      </c>
      <c r="C150" s="20" t="s">
        <v>4155</v>
      </c>
      <c r="D150" s="22" t="s">
        <v>411</v>
      </c>
    </row>
    <row r="151" spans="1:4" ht="39" x14ac:dyDescent="0.25">
      <c r="A151" s="20" t="s">
        <v>412</v>
      </c>
      <c r="B151" s="20" t="s">
        <v>413</v>
      </c>
      <c r="C151" s="20" t="s">
        <v>4156</v>
      </c>
      <c r="D151" s="22" t="s">
        <v>414</v>
      </c>
    </row>
    <row r="152" spans="1:4" ht="26.25" x14ac:dyDescent="0.25">
      <c r="A152" s="20" t="s">
        <v>415</v>
      </c>
      <c r="B152" s="20" t="s">
        <v>416</v>
      </c>
      <c r="C152" s="20" t="s">
        <v>4157</v>
      </c>
      <c r="D152" s="22" t="s">
        <v>417</v>
      </c>
    </row>
    <row r="153" spans="1:4" ht="13.5" x14ac:dyDescent="0.25">
      <c r="A153" s="20" t="s">
        <v>418</v>
      </c>
      <c r="B153" s="20" t="s">
        <v>419</v>
      </c>
      <c r="C153" s="20" t="s">
        <v>4158</v>
      </c>
      <c r="D153" s="22" t="s">
        <v>420</v>
      </c>
    </row>
    <row r="154" spans="1:4" ht="13.5" x14ac:dyDescent="0.25">
      <c r="A154" s="20" t="s">
        <v>421</v>
      </c>
      <c r="B154" s="20" t="s">
        <v>422</v>
      </c>
      <c r="C154" s="20" t="s">
        <v>4159</v>
      </c>
      <c r="D154" s="22" t="s">
        <v>423</v>
      </c>
    </row>
    <row r="155" spans="1:4" ht="13.5" x14ac:dyDescent="0.25">
      <c r="A155" s="20" t="s">
        <v>424</v>
      </c>
      <c r="B155" s="20" t="s">
        <v>425</v>
      </c>
      <c r="C155" s="20" t="s">
        <v>4160</v>
      </c>
      <c r="D155" s="22" t="s">
        <v>426</v>
      </c>
    </row>
    <row r="156" spans="1:4" ht="26.25" x14ac:dyDescent="0.25">
      <c r="A156" s="20" t="s">
        <v>427</v>
      </c>
      <c r="B156" s="20" t="s">
        <v>428</v>
      </c>
      <c r="C156" s="20" t="s">
        <v>4161</v>
      </c>
      <c r="D156" s="22" t="s">
        <v>429</v>
      </c>
    </row>
    <row r="157" spans="1:4" ht="13.5" x14ac:dyDescent="0.25">
      <c r="A157" s="20" t="s">
        <v>430</v>
      </c>
      <c r="B157" s="20" t="s">
        <v>431</v>
      </c>
      <c r="C157" s="20" t="s">
        <v>4162</v>
      </c>
      <c r="D157" s="22" t="s">
        <v>432</v>
      </c>
    </row>
    <row r="158" spans="1:4" ht="13.5" x14ac:dyDescent="0.25">
      <c r="A158" s="20" t="s">
        <v>433</v>
      </c>
      <c r="B158" s="20" t="s">
        <v>434</v>
      </c>
      <c r="C158" s="20" t="s">
        <v>4163</v>
      </c>
      <c r="D158" s="22" t="s">
        <v>435</v>
      </c>
    </row>
    <row r="159" spans="1:4" ht="26.25" x14ac:dyDescent="0.25">
      <c r="A159" s="20" t="s">
        <v>436</v>
      </c>
      <c r="B159" s="20" t="s">
        <v>437</v>
      </c>
      <c r="C159" s="20" t="s">
        <v>4164</v>
      </c>
      <c r="D159" s="22" t="s">
        <v>438</v>
      </c>
    </row>
    <row r="160" spans="1:4" ht="13.5" x14ac:dyDescent="0.25">
      <c r="A160" s="20" t="s">
        <v>439</v>
      </c>
      <c r="B160" s="20" t="s">
        <v>440</v>
      </c>
      <c r="C160" s="20" t="s">
        <v>4165</v>
      </c>
      <c r="D160" s="22" t="s">
        <v>441</v>
      </c>
    </row>
    <row r="161" spans="1:4" ht="13.5" x14ac:dyDescent="0.25">
      <c r="A161" s="20" t="s">
        <v>442</v>
      </c>
      <c r="B161" s="20" t="s">
        <v>443</v>
      </c>
      <c r="C161" s="20" t="s">
        <v>4166</v>
      </c>
      <c r="D161" s="22" t="s">
        <v>444</v>
      </c>
    </row>
    <row r="162" spans="1:4" ht="26.25" x14ac:dyDescent="0.25">
      <c r="A162" s="20" t="s">
        <v>445</v>
      </c>
      <c r="B162" s="20" t="s">
        <v>446</v>
      </c>
      <c r="C162" s="20" t="s">
        <v>4167</v>
      </c>
      <c r="D162" s="22" t="s">
        <v>447</v>
      </c>
    </row>
    <row r="163" spans="1:4" ht="26.25" x14ac:dyDescent="0.25">
      <c r="A163" s="20" t="s">
        <v>448</v>
      </c>
      <c r="B163" s="20" t="s">
        <v>449</v>
      </c>
      <c r="C163" s="20" t="s">
        <v>4168</v>
      </c>
      <c r="D163" s="22" t="s">
        <v>450</v>
      </c>
    </row>
    <row r="164" spans="1:4" ht="26.25" x14ac:dyDescent="0.25">
      <c r="A164" s="20" t="s">
        <v>451</v>
      </c>
      <c r="B164" s="20" t="s">
        <v>452</v>
      </c>
      <c r="C164" s="20" t="s">
        <v>4169</v>
      </c>
      <c r="D164" s="22" t="s">
        <v>453</v>
      </c>
    </row>
    <row r="165" spans="1:4" ht="13.5" x14ac:dyDescent="0.25">
      <c r="A165" s="20" t="s">
        <v>454</v>
      </c>
      <c r="B165" s="20" t="s">
        <v>455</v>
      </c>
      <c r="C165" s="20" t="s">
        <v>4170</v>
      </c>
      <c r="D165" s="22" t="s">
        <v>456</v>
      </c>
    </row>
    <row r="166" spans="1:4" ht="27" x14ac:dyDescent="0.25">
      <c r="A166" s="16" t="s">
        <v>457</v>
      </c>
      <c r="B166" s="16" t="s">
        <v>458</v>
      </c>
      <c r="C166" s="16" t="s">
        <v>4171</v>
      </c>
      <c r="D166" s="17" t="s">
        <v>459</v>
      </c>
    </row>
    <row r="167" spans="1:4" ht="13.5" x14ac:dyDescent="0.25">
      <c r="A167" s="20" t="s">
        <v>460</v>
      </c>
      <c r="B167" s="20" t="s">
        <v>461</v>
      </c>
      <c r="C167" s="20" t="s">
        <v>4172</v>
      </c>
      <c r="D167" s="22" t="s">
        <v>462</v>
      </c>
    </row>
    <row r="168" spans="1:4" ht="13.5" x14ac:dyDescent="0.25">
      <c r="A168" s="20" t="s">
        <v>463</v>
      </c>
      <c r="B168" s="20" t="s">
        <v>464</v>
      </c>
      <c r="C168" s="20" t="s">
        <v>4173</v>
      </c>
      <c r="D168" s="22" t="s">
        <v>465</v>
      </c>
    </row>
    <row r="169" spans="1:4" ht="39" x14ac:dyDescent="0.25">
      <c r="A169" s="20" t="s">
        <v>466</v>
      </c>
      <c r="B169" s="20" t="s">
        <v>467</v>
      </c>
      <c r="C169" s="20" t="s">
        <v>4174</v>
      </c>
      <c r="D169" s="22" t="s">
        <v>468</v>
      </c>
    </row>
    <row r="170" spans="1:4" ht="39" x14ac:dyDescent="0.25">
      <c r="A170" s="20" t="s">
        <v>469</v>
      </c>
      <c r="B170" s="20" t="s">
        <v>470</v>
      </c>
      <c r="C170" s="20" t="s">
        <v>4175</v>
      </c>
      <c r="D170" s="22" t="s">
        <v>471</v>
      </c>
    </row>
    <row r="171" spans="1:4" ht="39" x14ac:dyDescent="0.25">
      <c r="A171" s="20" t="s">
        <v>472</v>
      </c>
      <c r="B171" s="20" t="s">
        <v>473</v>
      </c>
      <c r="C171" s="20" t="s">
        <v>4176</v>
      </c>
      <c r="D171" s="22" t="s">
        <v>474</v>
      </c>
    </row>
    <row r="172" spans="1:4" ht="64.5" x14ac:dyDescent="0.25">
      <c r="A172" s="20" t="s">
        <v>475</v>
      </c>
      <c r="B172" s="20" t="s">
        <v>476</v>
      </c>
      <c r="C172" s="20" t="s">
        <v>4177</v>
      </c>
      <c r="D172" s="22" t="s">
        <v>477</v>
      </c>
    </row>
    <row r="173" spans="1:4" ht="102.75" x14ac:dyDescent="0.25">
      <c r="A173" s="20" t="s">
        <v>478</v>
      </c>
      <c r="B173" s="20" t="s">
        <v>479</v>
      </c>
      <c r="C173" s="20" t="s">
        <v>4178</v>
      </c>
      <c r="D173" s="25" t="s">
        <v>480</v>
      </c>
    </row>
    <row r="174" spans="1:4" ht="39" x14ac:dyDescent="0.25">
      <c r="A174" s="20" t="s">
        <v>481</v>
      </c>
      <c r="B174" s="20" t="s">
        <v>482</v>
      </c>
      <c r="C174" s="20" t="s">
        <v>4179</v>
      </c>
      <c r="D174" s="22" t="s">
        <v>483</v>
      </c>
    </row>
    <row r="175" spans="1:4" ht="26.25" x14ac:dyDescent="0.25">
      <c r="A175" s="20" t="s">
        <v>484</v>
      </c>
      <c r="B175" s="20" t="s">
        <v>485</v>
      </c>
      <c r="C175" s="20" t="s">
        <v>4180</v>
      </c>
      <c r="D175" s="22" t="s">
        <v>486</v>
      </c>
    </row>
    <row r="176" spans="1:4" ht="77.25" x14ac:dyDescent="0.25">
      <c r="A176" s="20" t="s">
        <v>487</v>
      </c>
      <c r="B176" s="20" t="s">
        <v>488</v>
      </c>
      <c r="C176" s="20" t="s">
        <v>4181</v>
      </c>
      <c r="D176" s="22" t="s">
        <v>489</v>
      </c>
    </row>
    <row r="177" spans="1:4" ht="26.25" x14ac:dyDescent="0.25">
      <c r="A177" s="20" t="s">
        <v>490</v>
      </c>
      <c r="B177" s="20" t="s">
        <v>491</v>
      </c>
      <c r="C177" s="20" t="s">
        <v>4182</v>
      </c>
      <c r="D177" s="22" t="s">
        <v>492</v>
      </c>
    </row>
    <row r="178" spans="1:4" ht="115.5" x14ac:dyDescent="0.25">
      <c r="A178" s="20" t="s">
        <v>493</v>
      </c>
      <c r="B178" s="20" t="s">
        <v>494</v>
      </c>
      <c r="C178" s="20" t="s">
        <v>4183</v>
      </c>
      <c r="D178" s="22" t="s">
        <v>495</v>
      </c>
    </row>
    <row r="179" spans="1:4" ht="13.5" x14ac:dyDescent="0.25">
      <c r="A179" s="20" t="s">
        <v>496</v>
      </c>
      <c r="B179" s="20" t="s">
        <v>497</v>
      </c>
      <c r="C179" s="20" t="s">
        <v>4184</v>
      </c>
      <c r="D179" s="22" t="s">
        <v>498</v>
      </c>
    </row>
    <row r="180" spans="1:4" ht="26.25" x14ac:dyDescent="0.25">
      <c r="A180" s="20" t="s">
        <v>499</v>
      </c>
      <c r="B180" s="20" t="s">
        <v>500</v>
      </c>
      <c r="C180" s="20" t="s">
        <v>4185</v>
      </c>
      <c r="D180" s="22" t="s">
        <v>501</v>
      </c>
    </row>
    <row r="181" spans="1:4" ht="39" x14ac:dyDescent="0.25">
      <c r="A181" s="20" t="s">
        <v>502</v>
      </c>
      <c r="B181" s="20" t="s">
        <v>503</v>
      </c>
      <c r="C181" s="20" t="s">
        <v>4186</v>
      </c>
      <c r="D181" s="22" t="s">
        <v>504</v>
      </c>
    </row>
    <row r="182" spans="1:4" ht="141" x14ac:dyDescent="0.25">
      <c r="A182" s="20" t="s">
        <v>505</v>
      </c>
      <c r="B182" s="20" t="s">
        <v>506</v>
      </c>
      <c r="C182" s="20" t="s">
        <v>4187</v>
      </c>
      <c r="D182" s="22" t="s">
        <v>507</v>
      </c>
    </row>
    <row r="183" spans="1:4" ht="13.5" x14ac:dyDescent="0.25">
      <c r="A183" s="20" t="s">
        <v>508</v>
      </c>
      <c r="B183" s="20" t="s">
        <v>509</v>
      </c>
      <c r="C183" s="20" t="s">
        <v>4188</v>
      </c>
      <c r="D183" s="22" t="s">
        <v>510</v>
      </c>
    </row>
    <row r="184" spans="1:4" ht="13.5" x14ac:dyDescent="0.25">
      <c r="A184" s="20" t="s">
        <v>511</v>
      </c>
      <c r="B184" s="20" t="s">
        <v>512</v>
      </c>
      <c r="C184" s="20" t="s">
        <v>4189</v>
      </c>
      <c r="D184" s="22" t="s">
        <v>513</v>
      </c>
    </row>
    <row r="185" spans="1:4" ht="13.5" x14ac:dyDescent="0.25">
      <c r="A185" s="20" t="s">
        <v>514</v>
      </c>
      <c r="B185" s="20" t="s">
        <v>515</v>
      </c>
      <c r="C185" s="20" t="s">
        <v>4190</v>
      </c>
      <c r="D185" s="22" t="s">
        <v>516</v>
      </c>
    </row>
    <row r="186" spans="1:4" ht="39" x14ac:dyDescent="0.25">
      <c r="A186" s="20" t="s">
        <v>517</v>
      </c>
      <c r="B186" s="20" t="s">
        <v>518</v>
      </c>
      <c r="C186" s="20" t="s">
        <v>4191</v>
      </c>
      <c r="D186" s="22" t="s">
        <v>519</v>
      </c>
    </row>
    <row r="187" spans="1:4" ht="13.5" x14ac:dyDescent="0.25">
      <c r="A187" s="20" t="s">
        <v>520</v>
      </c>
      <c r="B187" s="20" t="s">
        <v>521</v>
      </c>
      <c r="C187" s="20" t="s">
        <v>4192</v>
      </c>
      <c r="D187" s="22" t="s">
        <v>522</v>
      </c>
    </row>
    <row r="188" spans="1:4" ht="26.25" x14ac:dyDescent="0.25">
      <c r="A188" s="20" t="s">
        <v>523</v>
      </c>
      <c r="B188" s="20" t="s">
        <v>524</v>
      </c>
      <c r="C188" s="20" t="s">
        <v>4193</v>
      </c>
      <c r="D188" s="22" t="s">
        <v>525</v>
      </c>
    </row>
    <row r="189" spans="1:4" ht="13.5" x14ac:dyDescent="0.25">
      <c r="A189" s="20" t="s">
        <v>526</v>
      </c>
      <c r="B189" s="20" t="s">
        <v>527</v>
      </c>
      <c r="C189" s="20" t="s">
        <v>4194</v>
      </c>
      <c r="D189" s="22" t="s">
        <v>528</v>
      </c>
    </row>
    <row r="190" spans="1:4" ht="13.5" x14ac:dyDescent="0.25">
      <c r="A190" s="20" t="s">
        <v>529</v>
      </c>
      <c r="B190" s="20" t="s">
        <v>530</v>
      </c>
      <c r="C190" s="20" t="s">
        <v>4195</v>
      </c>
      <c r="D190" s="22" t="s">
        <v>531</v>
      </c>
    </row>
    <row r="191" spans="1:4" ht="26.25" x14ac:dyDescent="0.25">
      <c r="A191" s="20" t="s">
        <v>532</v>
      </c>
      <c r="B191" s="20" t="s">
        <v>533</v>
      </c>
      <c r="C191" s="20" t="s">
        <v>4196</v>
      </c>
      <c r="D191" s="22" t="s">
        <v>534</v>
      </c>
    </row>
    <row r="192" spans="1:4" ht="13.5" x14ac:dyDescent="0.25">
      <c r="A192" s="20" t="s">
        <v>535</v>
      </c>
      <c r="B192" s="20" t="s">
        <v>536</v>
      </c>
      <c r="C192" s="20" t="s">
        <v>4197</v>
      </c>
      <c r="D192" s="22" t="s">
        <v>537</v>
      </c>
    </row>
    <row r="193" spans="1:4" ht="13.5" x14ac:dyDescent="0.25">
      <c r="A193" s="20" t="s">
        <v>538</v>
      </c>
      <c r="B193" s="20" t="s">
        <v>539</v>
      </c>
      <c r="C193" s="20" t="s">
        <v>4198</v>
      </c>
      <c r="D193" s="22" t="s">
        <v>540</v>
      </c>
    </row>
    <row r="194" spans="1:4" ht="26.25" x14ac:dyDescent="0.25">
      <c r="A194" s="20" t="s">
        <v>541</v>
      </c>
      <c r="B194" s="20" t="s">
        <v>542</v>
      </c>
      <c r="C194" s="20" t="s">
        <v>4199</v>
      </c>
      <c r="D194" s="22" t="s">
        <v>543</v>
      </c>
    </row>
    <row r="195" spans="1:4" ht="13.5" x14ac:dyDescent="0.25">
      <c r="A195" s="20" t="s">
        <v>544</v>
      </c>
      <c r="B195" s="20" t="s">
        <v>545</v>
      </c>
      <c r="C195" s="20" t="s">
        <v>4200</v>
      </c>
      <c r="D195" s="22" t="s">
        <v>546</v>
      </c>
    </row>
    <row r="196" spans="1:4" ht="13.5" x14ac:dyDescent="0.25">
      <c r="A196" s="20" t="s">
        <v>547</v>
      </c>
      <c r="B196" s="20" t="s">
        <v>548</v>
      </c>
      <c r="C196" s="20" t="s">
        <v>4201</v>
      </c>
      <c r="D196" s="22" t="s">
        <v>549</v>
      </c>
    </row>
    <row r="197" spans="1:4" ht="13.5" x14ac:dyDescent="0.25">
      <c r="A197" s="20" t="s">
        <v>550</v>
      </c>
      <c r="B197" s="20" t="s">
        <v>551</v>
      </c>
      <c r="C197" s="20" t="s">
        <v>4202</v>
      </c>
      <c r="D197" s="22" t="s">
        <v>552</v>
      </c>
    </row>
    <row r="198" spans="1:4" ht="39" x14ac:dyDescent="0.25">
      <c r="A198" s="20" t="s">
        <v>553</v>
      </c>
      <c r="B198" s="20" t="s">
        <v>554</v>
      </c>
      <c r="C198" s="20" t="s">
        <v>4203</v>
      </c>
      <c r="D198" s="22" t="s">
        <v>555</v>
      </c>
    </row>
    <row r="199" spans="1:4" ht="13.5" x14ac:dyDescent="0.25">
      <c r="A199" s="20" t="s">
        <v>556</v>
      </c>
      <c r="B199" s="20" t="s">
        <v>557</v>
      </c>
      <c r="C199" s="20" t="s">
        <v>4204</v>
      </c>
      <c r="D199" s="22" t="s">
        <v>558</v>
      </c>
    </row>
    <row r="200" spans="1:4" ht="13.5" x14ac:dyDescent="0.25">
      <c r="A200" s="20" t="s">
        <v>559</v>
      </c>
      <c r="B200" s="20" t="s">
        <v>560</v>
      </c>
      <c r="C200" s="20" t="s">
        <v>4205</v>
      </c>
      <c r="D200" s="22" t="s">
        <v>561</v>
      </c>
    </row>
    <row r="201" spans="1:4" ht="51.75" x14ac:dyDescent="0.25">
      <c r="A201" s="20" t="s">
        <v>562</v>
      </c>
      <c r="B201" s="20" t="s">
        <v>563</v>
      </c>
      <c r="C201" s="20" t="s">
        <v>4206</v>
      </c>
      <c r="D201" s="22" t="s">
        <v>564</v>
      </c>
    </row>
    <row r="202" spans="1:4" ht="26.25" x14ac:dyDescent="0.25">
      <c r="A202" s="20" t="s">
        <v>565</v>
      </c>
      <c r="B202" s="20" t="s">
        <v>566</v>
      </c>
      <c r="C202" s="20" t="s">
        <v>4207</v>
      </c>
      <c r="D202" s="22" t="s">
        <v>567</v>
      </c>
    </row>
    <row r="203" spans="1:4" ht="13.5" x14ac:dyDescent="0.25">
      <c r="A203" s="20" t="s">
        <v>568</v>
      </c>
      <c r="B203" s="20" t="s">
        <v>569</v>
      </c>
      <c r="C203" s="20" t="s">
        <v>4208</v>
      </c>
      <c r="D203" s="22" t="s">
        <v>191</v>
      </c>
    </row>
    <row r="204" spans="1:4" ht="13.5" x14ac:dyDescent="0.25">
      <c r="A204" s="20" t="s">
        <v>570</v>
      </c>
      <c r="B204" s="20" t="s">
        <v>571</v>
      </c>
      <c r="C204" s="20" t="s">
        <v>4209</v>
      </c>
      <c r="D204" s="22" t="s">
        <v>194</v>
      </c>
    </row>
    <row r="205" spans="1:4" ht="13.5" x14ac:dyDescent="0.25">
      <c r="A205" s="20" t="s">
        <v>572</v>
      </c>
      <c r="B205" s="20" t="s">
        <v>573</v>
      </c>
      <c r="C205" s="20" t="s">
        <v>4210</v>
      </c>
      <c r="D205" s="22" t="s">
        <v>197</v>
      </c>
    </row>
    <row r="206" spans="1:4" ht="13.5" x14ac:dyDescent="0.25">
      <c r="A206" s="20" t="s">
        <v>574</v>
      </c>
      <c r="B206" s="20" t="s">
        <v>575</v>
      </c>
      <c r="C206" s="20" t="s">
        <v>4211</v>
      </c>
      <c r="D206" s="22" t="s">
        <v>576</v>
      </c>
    </row>
    <row r="207" spans="1:4" ht="39" x14ac:dyDescent="0.25">
      <c r="A207" s="20" t="s">
        <v>577</v>
      </c>
      <c r="B207" s="20" t="s">
        <v>578</v>
      </c>
      <c r="C207" s="20" t="s">
        <v>4212</v>
      </c>
      <c r="D207" s="22" t="s">
        <v>579</v>
      </c>
    </row>
    <row r="208" spans="1:4" ht="13.5" x14ac:dyDescent="0.25">
      <c r="A208" s="20" t="s">
        <v>580</v>
      </c>
      <c r="B208" s="20" t="s">
        <v>581</v>
      </c>
      <c r="C208" s="20" t="s">
        <v>4213</v>
      </c>
      <c r="D208" s="22" t="s">
        <v>582</v>
      </c>
    </row>
    <row r="209" spans="1:4" ht="13.5" x14ac:dyDescent="0.25">
      <c r="A209" s="20" t="s">
        <v>583</v>
      </c>
      <c r="B209" s="20" t="s">
        <v>584</v>
      </c>
      <c r="C209" s="20" t="s">
        <v>4214</v>
      </c>
      <c r="D209" s="22" t="s">
        <v>585</v>
      </c>
    </row>
    <row r="210" spans="1:4" ht="27" x14ac:dyDescent="0.25">
      <c r="A210" s="16" t="s">
        <v>586</v>
      </c>
      <c r="B210" s="16" t="s">
        <v>587</v>
      </c>
      <c r="C210" s="16" t="s">
        <v>4215</v>
      </c>
      <c r="D210" s="17" t="s">
        <v>588</v>
      </c>
    </row>
    <row r="211" spans="1:4" ht="26.25" x14ac:dyDescent="0.25">
      <c r="A211" s="20" t="s">
        <v>589</v>
      </c>
      <c r="B211" s="20" t="s">
        <v>590</v>
      </c>
      <c r="C211" s="20" t="s">
        <v>4216</v>
      </c>
      <c r="D211" s="22" t="s">
        <v>591</v>
      </c>
    </row>
    <row r="212" spans="1:4" ht="13.5" x14ac:dyDescent="0.25">
      <c r="A212" s="20" t="s">
        <v>592</v>
      </c>
      <c r="B212" s="20" t="s">
        <v>593</v>
      </c>
      <c r="C212" s="20" t="s">
        <v>4217</v>
      </c>
      <c r="D212" s="22" t="s">
        <v>206</v>
      </c>
    </row>
    <row r="213" spans="1:4" ht="51.75" x14ac:dyDescent="0.25">
      <c r="A213" s="20" t="s">
        <v>594</v>
      </c>
      <c r="B213" s="20" t="s">
        <v>595</v>
      </c>
      <c r="C213" s="20" t="s">
        <v>4218</v>
      </c>
      <c r="D213" s="22" t="s">
        <v>209</v>
      </c>
    </row>
    <row r="214" spans="1:4" ht="39" x14ac:dyDescent="0.25">
      <c r="A214" s="20" t="s">
        <v>596</v>
      </c>
      <c r="B214" s="20" t="s">
        <v>597</v>
      </c>
      <c r="C214" s="20" t="s">
        <v>4219</v>
      </c>
      <c r="D214" s="22" t="s">
        <v>212</v>
      </c>
    </row>
    <row r="215" spans="1:4" ht="26.25" x14ac:dyDescent="0.25">
      <c r="A215" s="20" t="s">
        <v>598</v>
      </c>
      <c r="B215" s="20" t="s">
        <v>599</v>
      </c>
      <c r="C215" s="20" t="s">
        <v>4220</v>
      </c>
      <c r="D215" s="22" t="s">
        <v>215</v>
      </c>
    </row>
    <row r="216" spans="1:4" ht="26.25" x14ac:dyDescent="0.25">
      <c r="A216" s="20" t="s">
        <v>600</v>
      </c>
      <c r="B216" s="20" t="s">
        <v>601</v>
      </c>
      <c r="C216" s="20" t="s">
        <v>4221</v>
      </c>
      <c r="D216" s="22" t="s">
        <v>218</v>
      </c>
    </row>
    <row r="217" spans="1:4" ht="26.25" x14ac:dyDescent="0.25">
      <c r="A217" s="20" t="s">
        <v>602</v>
      </c>
      <c r="B217" s="20" t="s">
        <v>603</v>
      </c>
      <c r="C217" s="20" t="s">
        <v>4222</v>
      </c>
      <c r="D217" s="22" t="s">
        <v>221</v>
      </c>
    </row>
    <row r="218" spans="1:4" ht="26.25" x14ac:dyDescent="0.25">
      <c r="A218" s="20" t="s">
        <v>604</v>
      </c>
      <c r="B218" s="20" t="s">
        <v>605</v>
      </c>
      <c r="C218" s="20" t="s">
        <v>4223</v>
      </c>
      <c r="D218" s="22" t="s">
        <v>227</v>
      </c>
    </row>
    <row r="219" spans="1:4" ht="26.25" x14ac:dyDescent="0.25">
      <c r="A219" s="20" t="s">
        <v>606</v>
      </c>
      <c r="B219" s="20" t="s">
        <v>607</v>
      </c>
      <c r="C219" s="20" t="s">
        <v>4224</v>
      </c>
      <c r="D219" s="22" t="s">
        <v>236</v>
      </c>
    </row>
    <row r="220" spans="1:4" ht="26.25" x14ac:dyDescent="0.25">
      <c r="A220" s="20" t="s">
        <v>608</v>
      </c>
      <c r="B220" s="20" t="s">
        <v>609</v>
      </c>
      <c r="C220" s="20" t="s">
        <v>4225</v>
      </c>
      <c r="D220" s="22" t="s">
        <v>239</v>
      </c>
    </row>
    <row r="221" spans="1:4" ht="26.25" x14ac:dyDescent="0.25">
      <c r="A221" s="20" t="s">
        <v>610</v>
      </c>
      <c r="B221" s="20" t="s">
        <v>611</v>
      </c>
      <c r="C221" s="20" t="s">
        <v>4226</v>
      </c>
      <c r="D221" s="22" t="s">
        <v>242</v>
      </c>
    </row>
    <row r="222" spans="1:4" ht="26.25" x14ac:dyDescent="0.25">
      <c r="A222" s="20" t="s">
        <v>612</v>
      </c>
      <c r="B222" s="20" t="s">
        <v>613</v>
      </c>
      <c r="C222" s="20" t="s">
        <v>4227</v>
      </c>
      <c r="D222" s="22" t="s">
        <v>245</v>
      </c>
    </row>
    <row r="223" spans="1:4" ht="26.25" x14ac:dyDescent="0.25">
      <c r="A223" s="20" t="s">
        <v>614</v>
      </c>
      <c r="B223" s="20" t="s">
        <v>615</v>
      </c>
      <c r="C223" s="20" t="s">
        <v>4228</v>
      </c>
      <c r="D223" s="22" t="s">
        <v>254</v>
      </c>
    </row>
    <row r="224" spans="1:4" ht="26.25" x14ac:dyDescent="0.25">
      <c r="A224" s="20" t="s">
        <v>616</v>
      </c>
      <c r="B224" s="20" t="s">
        <v>617</v>
      </c>
      <c r="C224" s="20" t="s">
        <v>4229</v>
      </c>
      <c r="D224" s="22" t="s">
        <v>257</v>
      </c>
    </row>
    <row r="225" spans="1:4" ht="51.75" x14ac:dyDescent="0.25">
      <c r="A225" s="20" t="s">
        <v>618</v>
      </c>
      <c r="B225" s="20" t="s">
        <v>619</v>
      </c>
      <c r="C225" s="20" t="s">
        <v>4230</v>
      </c>
      <c r="D225" s="22" t="s">
        <v>260</v>
      </c>
    </row>
    <row r="226" spans="1:4" ht="26.25" x14ac:dyDescent="0.25">
      <c r="A226" s="20" t="s">
        <v>620</v>
      </c>
      <c r="B226" s="20" t="s">
        <v>621</v>
      </c>
      <c r="C226" s="20" t="s">
        <v>4231</v>
      </c>
      <c r="D226" s="22" t="s">
        <v>263</v>
      </c>
    </row>
    <row r="227" spans="1:4" ht="39" x14ac:dyDescent="0.25">
      <c r="A227" s="20" t="s">
        <v>622</v>
      </c>
      <c r="B227" s="20" t="s">
        <v>623</v>
      </c>
      <c r="C227" s="20" t="s">
        <v>4232</v>
      </c>
      <c r="D227" s="22" t="s">
        <v>266</v>
      </c>
    </row>
    <row r="228" spans="1:4" ht="39" x14ac:dyDescent="0.25">
      <c r="A228" s="20" t="s">
        <v>624</v>
      </c>
      <c r="B228" s="20" t="s">
        <v>625</v>
      </c>
      <c r="C228" s="20" t="s">
        <v>4233</v>
      </c>
      <c r="D228" s="22" t="s">
        <v>269</v>
      </c>
    </row>
    <row r="229" spans="1:4" ht="64.5" x14ac:dyDescent="0.25">
      <c r="A229" s="20" t="s">
        <v>626</v>
      </c>
      <c r="B229" s="20" t="s">
        <v>627</v>
      </c>
      <c r="C229" s="20" t="s">
        <v>4234</v>
      </c>
      <c r="D229" s="22" t="s">
        <v>272</v>
      </c>
    </row>
    <row r="230" spans="1:4" ht="26.25" x14ac:dyDescent="0.25">
      <c r="A230" s="20" t="s">
        <v>628</v>
      </c>
      <c r="B230" s="20" t="s">
        <v>629</v>
      </c>
      <c r="C230" s="20" t="s">
        <v>4235</v>
      </c>
      <c r="D230" s="22" t="s">
        <v>275</v>
      </c>
    </row>
    <row r="231" spans="1:4" ht="39" x14ac:dyDescent="0.25">
      <c r="A231" s="20" t="s">
        <v>630</v>
      </c>
      <c r="B231" s="20" t="s">
        <v>631</v>
      </c>
      <c r="C231" s="20" t="s">
        <v>4236</v>
      </c>
      <c r="D231" s="22" t="s">
        <v>278</v>
      </c>
    </row>
    <row r="232" spans="1:4" ht="26.25" x14ac:dyDescent="0.25">
      <c r="A232" s="20" t="s">
        <v>632</v>
      </c>
      <c r="B232" s="20" t="s">
        <v>633</v>
      </c>
      <c r="C232" s="20" t="s">
        <v>4237</v>
      </c>
      <c r="D232" s="22" t="s">
        <v>281</v>
      </c>
    </row>
    <row r="233" spans="1:4" ht="13.5" x14ac:dyDescent="0.25">
      <c r="A233" s="20" t="s">
        <v>634</v>
      </c>
      <c r="B233" s="20" t="s">
        <v>635</v>
      </c>
      <c r="C233" s="20" t="s">
        <v>4238</v>
      </c>
      <c r="D233" s="22" t="s">
        <v>636</v>
      </c>
    </row>
    <row r="234" spans="1:4" ht="26.25" x14ac:dyDescent="0.25">
      <c r="A234" s="20" t="s">
        <v>637</v>
      </c>
      <c r="B234" s="20" t="s">
        <v>638</v>
      </c>
      <c r="C234" s="20" t="s">
        <v>4239</v>
      </c>
      <c r="D234" s="22" t="s">
        <v>284</v>
      </c>
    </row>
    <row r="235" spans="1:4" ht="39" x14ac:dyDescent="0.25">
      <c r="A235" s="20" t="s">
        <v>639</v>
      </c>
      <c r="B235" s="20" t="s">
        <v>640</v>
      </c>
      <c r="C235" s="20" t="s">
        <v>4240</v>
      </c>
      <c r="D235" s="22" t="s">
        <v>293</v>
      </c>
    </row>
    <row r="236" spans="1:4" ht="13.5" x14ac:dyDescent="0.25">
      <c r="A236" s="20" t="s">
        <v>641</v>
      </c>
      <c r="B236" s="20" t="s">
        <v>642</v>
      </c>
      <c r="C236" s="20" t="s">
        <v>4241</v>
      </c>
      <c r="D236" s="22" t="s">
        <v>296</v>
      </c>
    </row>
    <row r="237" spans="1:4" ht="39" x14ac:dyDescent="0.25">
      <c r="A237" s="20" t="s">
        <v>643</v>
      </c>
      <c r="B237" s="20" t="s">
        <v>644</v>
      </c>
      <c r="C237" s="20" t="s">
        <v>4242</v>
      </c>
      <c r="D237" s="22" t="s">
        <v>299</v>
      </c>
    </row>
    <row r="238" spans="1:4" ht="26.25" x14ac:dyDescent="0.25">
      <c r="A238" s="20" t="s">
        <v>645</v>
      </c>
      <c r="B238" s="20" t="s">
        <v>646</v>
      </c>
      <c r="C238" s="20" t="s">
        <v>4243</v>
      </c>
      <c r="D238" s="22" t="s">
        <v>302</v>
      </c>
    </row>
    <row r="239" spans="1:4" ht="13.5" x14ac:dyDescent="0.25">
      <c r="A239" s="16" t="s">
        <v>648</v>
      </c>
      <c r="B239" s="16" t="s">
        <v>649</v>
      </c>
      <c r="C239" s="16" t="s">
        <v>4244</v>
      </c>
      <c r="D239" s="17" t="s">
        <v>650</v>
      </c>
    </row>
    <row r="240" spans="1:4" ht="26.25" x14ac:dyDescent="0.25">
      <c r="A240" s="20" t="s">
        <v>651</v>
      </c>
      <c r="B240" s="20" t="s">
        <v>652</v>
      </c>
      <c r="C240" s="20" t="s">
        <v>4245</v>
      </c>
      <c r="D240" s="22" t="s">
        <v>653</v>
      </c>
    </row>
    <row r="241" spans="1:4" ht="26.25" x14ac:dyDescent="0.25">
      <c r="A241" s="20" t="s">
        <v>654</v>
      </c>
      <c r="B241" s="20" t="s">
        <v>655</v>
      </c>
      <c r="C241" s="20" t="s">
        <v>4246</v>
      </c>
      <c r="D241" s="22" t="s">
        <v>656</v>
      </c>
    </row>
    <row r="242" spans="1:4" ht="13.5" x14ac:dyDescent="0.25">
      <c r="A242" s="20" t="s">
        <v>657</v>
      </c>
      <c r="B242" s="20" t="s">
        <v>658</v>
      </c>
      <c r="C242" s="20" t="s">
        <v>4247</v>
      </c>
      <c r="D242" s="22" t="s">
        <v>659</v>
      </c>
    </row>
    <row r="243" spans="1:4" ht="26.25" x14ac:dyDescent="0.25">
      <c r="A243" s="20" t="s">
        <v>660</v>
      </c>
      <c r="B243" s="20" t="s">
        <v>661</v>
      </c>
      <c r="C243" s="20" t="s">
        <v>4248</v>
      </c>
      <c r="D243" s="22" t="s">
        <v>662</v>
      </c>
    </row>
    <row r="244" spans="1:4" ht="13.5" x14ac:dyDescent="0.25">
      <c r="A244" s="20" t="s">
        <v>663</v>
      </c>
      <c r="B244" s="20" t="s">
        <v>664</v>
      </c>
      <c r="C244" s="20" t="s">
        <v>4249</v>
      </c>
      <c r="D244" s="22" t="s">
        <v>665</v>
      </c>
    </row>
    <row r="245" spans="1:4" ht="13.5" x14ac:dyDescent="0.25">
      <c r="A245" s="20" t="s">
        <v>666</v>
      </c>
      <c r="B245" s="20" t="s">
        <v>667</v>
      </c>
      <c r="C245" s="20" t="s">
        <v>4250</v>
      </c>
      <c r="D245" s="22" t="s">
        <v>668</v>
      </c>
    </row>
    <row r="246" spans="1:4" ht="26.25" x14ac:dyDescent="0.25">
      <c r="A246" s="20" t="s">
        <v>669</v>
      </c>
      <c r="B246" s="20" t="s">
        <v>670</v>
      </c>
      <c r="C246" s="20" t="s">
        <v>4251</v>
      </c>
      <c r="D246" s="22" t="s">
        <v>671</v>
      </c>
    </row>
    <row r="247" spans="1:4" ht="54" x14ac:dyDescent="0.25">
      <c r="A247" s="16" t="s">
        <v>672</v>
      </c>
      <c r="B247" s="16" t="s">
        <v>673</v>
      </c>
      <c r="C247" s="16" t="s">
        <v>4252</v>
      </c>
      <c r="D247" s="17" t="s">
        <v>674</v>
      </c>
    </row>
    <row r="248" spans="1:4" ht="26.25" x14ac:dyDescent="0.25">
      <c r="A248" s="20" t="s">
        <v>675</v>
      </c>
      <c r="B248" s="20" t="s">
        <v>676</v>
      </c>
      <c r="C248" s="20" t="s">
        <v>4253</v>
      </c>
      <c r="D248" s="22" t="s">
        <v>677</v>
      </c>
    </row>
    <row r="249" spans="1:4" ht="13.5" x14ac:dyDescent="0.25">
      <c r="A249" s="20" t="s">
        <v>678</v>
      </c>
      <c r="B249" s="20" t="s">
        <v>679</v>
      </c>
      <c r="C249" s="20" t="s">
        <v>4254</v>
      </c>
      <c r="D249" s="22" t="s">
        <v>680</v>
      </c>
    </row>
    <row r="250" spans="1:4" ht="13.5" x14ac:dyDescent="0.25">
      <c r="A250" s="20" t="s">
        <v>681</v>
      </c>
      <c r="B250" s="20" t="s">
        <v>682</v>
      </c>
      <c r="C250" s="20" t="s">
        <v>4255</v>
      </c>
      <c r="D250" s="22" t="s">
        <v>683</v>
      </c>
    </row>
    <row r="251" spans="1:4" ht="26.25" x14ac:dyDescent="0.25">
      <c r="A251" s="20" t="s">
        <v>684</v>
      </c>
      <c r="B251" s="20" t="s">
        <v>685</v>
      </c>
      <c r="C251" s="20" t="s">
        <v>4256</v>
      </c>
      <c r="D251" s="22" t="s">
        <v>686</v>
      </c>
    </row>
    <row r="252" spans="1:4" ht="13.5" x14ac:dyDescent="0.25">
      <c r="A252" s="20" t="s">
        <v>687</v>
      </c>
      <c r="B252" s="20" t="s">
        <v>688</v>
      </c>
      <c r="C252" s="20" t="s">
        <v>4257</v>
      </c>
      <c r="D252" s="22" t="s">
        <v>689</v>
      </c>
    </row>
    <row r="253" spans="1:4" ht="26.25" x14ac:dyDescent="0.25">
      <c r="A253" s="20" t="s">
        <v>690</v>
      </c>
      <c r="B253" s="20" t="s">
        <v>691</v>
      </c>
      <c r="C253" s="20" t="s">
        <v>4258</v>
      </c>
      <c r="D253" s="22" t="s">
        <v>692</v>
      </c>
    </row>
    <row r="254" spans="1:4" ht="26.25" x14ac:dyDescent="0.25">
      <c r="A254" s="20" t="s">
        <v>693</v>
      </c>
      <c r="B254" s="20" t="s">
        <v>694</v>
      </c>
      <c r="C254" s="20" t="s">
        <v>4259</v>
      </c>
      <c r="D254" s="22" t="s">
        <v>695</v>
      </c>
    </row>
    <row r="255" spans="1:4" ht="26.25" x14ac:dyDescent="0.25">
      <c r="A255" s="20" t="s">
        <v>696</v>
      </c>
      <c r="B255" s="20" t="s">
        <v>697</v>
      </c>
      <c r="C255" s="20" t="s">
        <v>4260</v>
      </c>
      <c r="D255" s="22" t="s">
        <v>698</v>
      </c>
    </row>
    <row r="256" spans="1:4" ht="26.25" x14ac:dyDescent="0.25">
      <c r="A256" s="20" t="s">
        <v>699</v>
      </c>
      <c r="B256" s="20" t="s">
        <v>700</v>
      </c>
      <c r="C256" s="20" t="s">
        <v>4261</v>
      </c>
      <c r="D256" s="22" t="s">
        <v>701</v>
      </c>
    </row>
    <row r="257" spans="1:4" ht="13.5" x14ac:dyDescent="0.25">
      <c r="A257" s="20" t="s">
        <v>702</v>
      </c>
      <c r="B257" s="20" t="s">
        <v>703</v>
      </c>
      <c r="C257" s="20" t="s">
        <v>4262</v>
      </c>
      <c r="D257" s="22" t="s">
        <v>704</v>
      </c>
    </row>
    <row r="258" spans="1:4" ht="13.5" x14ac:dyDescent="0.25">
      <c r="A258" s="20" t="s">
        <v>705</v>
      </c>
      <c r="B258" s="20" t="s">
        <v>706</v>
      </c>
      <c r="C258" s="20" t="s">
        <v>4263</v>
      </c>
      <c r="D258" s="22" t="s">
        <v>707</v>
      </c>
    </row>
    <row r="259" spans="1:4" ht="13.5" x14ac:dyDescent="0.25">
      <c r="A259" s="20" t="s">
        <v>708</v>
      </c>
      <c r="B259" s="20" t="s">
        <v>709</v>
      </c>
      <c r="C259" s="20" t="s">
        <v>4264</v>
      </c>
      <c r="D259" s="22" t="s">
        <v>710</v>
      </c>
    </row>
    <row r="260" spans="1:4" ht="13.5" x14ac:dyDescent="0.25">
      <c r="A260" s="20" t="s">
        <v>711</v>
      </c>
      <c r="B260" s="20" t="s">
        <v>712</v>
      </c>
      <c r="C260" s="20" t="s">
        <v>4265</v>
      </c>
      <c r="D260" s="22" t="s">
        <v>713</v>
      </c>
    </row>
    <row r="261" spans="1:4" ht="39" x14ac:dyDescent="0.25">
      <c r="A261" s="20" t="s">
        <v>714</v>
      </c>
      <c r="B261" s="20" t="s">
        <v>715</v>
      </c>
      <c r="C261" s="20" t="s">
        <v>4266</v>
      </c>
      <c r="D261" s="22" t="s">
        <v>716</v>
      </c>
    </row>
    <row r="262" spans="1:4" ht="26.25" x14ac:dyDescent="0.25">
      <c r="A262" s="20" t="s">
        <v>717</v>
      </c>
      <c r="B262" s="20" t="s">
        <v>718</v>
      </c>
      <c r="C262" s="20" t="s">
        <v>4267</v>
      </c>
      <c r="D262" s="22" t="s">
        <v>719</v>
      </c>
    </row>
    <row r="263" spans="1:4" ht="40.5" x14ac:dyDescent="0.25">
      <c r="A263" s="16" t="s">
        <v>720</v>
      </c>
      <c r="B263" s="16" t="s">
        <v>721</v>
      </c>
      <c r="C263" s="16" t="s">
        <v>4268</v>
      </c>
      <c r="D263" s="17" t="s">
        <v>722</v>
      </c>
    </row>
    <row r="264" spans="1:4" ht="39" x14ac:dyDescent="0.25">
      <c r="A264" s="20" t="s">
        <v>723</v>
      </c>
      <c r="B264" s="20" t="s">
        <v>724</v>
      </c>
      <c r="C264" s="20" t="s">
        <v>4269</v>
      </c>
      <c r="D264" s="22" t="s">
        <v>725</v>
      </c>
    </row>
    <row r="265" spans="1:4" ht="13.5" x14ac:dyDescent="0.25">
      <c r="A265" s="20" t="s">
        <v>726</v>
      </c>
      <c r="B265" s="20" t="s">
        <v>727</v>
      </c>
      <c r="C265" s="20" t="s">
        <v>4270</v>
      </c>
      <c r="D265" s="22" t="s">
        <v>728</v>
      </c>
    </row>
    <row r="266" spans="1:4" ht="51.75" x14ac:dyDescent="0.25">
      <c r="A266" s="20" t="s">
        <v>729</v>
      </c>
      <c r="B266" s="20" t="s">
        <v>730</v>
      </c>
      <c r="C266" s="20" t="s">
        <v>4271</v>
      </c>
      <c r="D266" s="22" t="s">
        <v>731</v>
      </c>
    </row>
    <row r="267" spans="1:4" ht="26.25" x14ac:dyDescent="0.25">
      <c r="A267" s="20" t="s">
        <v>732</v>
      </c>
      <c r="B267" s="20" t="s">
        <v>733</v>
      </c>
      <c r="C267" s="20" t="s">
        <v>4272</v>
      </c>
      <c r="D267" s="22" t="s">
        <v>734</v>
      </c>
    </row>
    <row r="268" spans="1:4" ht="26.25" x14ac:dyDescent="0.25">
      <c r="A268" s="20" t="s">
        <v>735</v>
      </c>
      <c r="B268" s="20" t="s">
        <v>736</v>
      </c>
      <c r="C268" s="20" t="s">
        <v>4273</v>
      </c>
      <c r="D268" s="22" t="s">
        <v>737</v>
      </c>
    </row>
    <row r="269" spans="1:4" ht="26.25" x14ac:dyDescent="0.25">
      <c r="A269" s="20" t="s">
        <v>738</v>
      </c>
      <c r="B269" s="20" t="s">
        <v>739</v>
      </c>
      <c r="C269" s="20" t="s">
        <v>4274</v>
      </c>
      <c r="D269" s="22" t="s">
        <v>740</v>
      </c>
    </row>
    <row r="270" spans="1:4" ht="26.25" x14ac:dyDescent="0.25">
      <c r="A270" s="20" t="s">
        <v>741</v>
      </c>
      <c r="B270" s="20" t="s">
        <v>742</v>
      </c>
      <c r="C270" s="20" t="s">
        <v>4275</v>
      </c>
      <c r="D270" s="22" t="s">
        <v>743</v>
      </c>
    </row>
    <row r="271" spans="1:4" ht="26.25" x14ac:dyDescent="0.25">
      <c r="A271" s="20" t="s">
        <v>744</v>
      </c>
      <c r="B271" s="20" t="s">
        <v>745</v>
      </c>
      <c r="C271" s="20" t="s">
        <v>4276</v>
      </c>
      <c r="D271" s="22" t="s">
        <v>746</v>
      </c>
    </row>
    <row r="272" spans="1:4" ht="26.25" x14ac:dyDescent="0.25">
      <c r="A272" s="20" t="s">
        <v>747</v>
      </c>
      <c r="B272" s="20" t="s">
        <v>748</v>
      </c>
      <c r="C272" s="20" t="s">
        <v>4277</v>
      </c>
      <c r="D272" s="22" t="s">
        <v>749</v>
      </c>
    </row>
    <row r="273" spans="1:4" ht="39" x14ac:dyDescent="0.25">
      <c r="A273" s="20" t="s">
        <v>750</v>
      </c>
      <c r="B273" s="20" t="s">
        <v>751</v>
      </c>
      <c r="C273" s="20" t="s">
        <v>4278</v>
      </c>
      <c r="D273" s="22" t="s">
        <v>752</v>
      </c>
    </row>
    <row r="274" spans="1:4" ht="27" x14ac:dyDescent="0.25">
      <c r="A274" s="16" t="s">
        <v>753</v>
      </c>
      <c r="B274" s="16" t="s">
        <v>754</v>
      </c>
      <c r="C274" s="16" t="s">
        <v>4279</v>
      </c>
      <c r="D274" s="17" t="s">
        <v>755</v>
      </c>
    </row>
    <row r="275" spans="1:4" ht="39" x14ac:dyDescent="0.25">
      <c r="A275" s="20" t="s">
        <v>756</v>
      </c>
      <c r="B275" s="20" t="s">
        <v>757</v>
      </c>
      <c r="C275" s="20" t="s">
        <v>4280</v>
      </c>
      <c r="D275" s="22" t="s">
        <v>758</v>
      </c>
    </row>
    <row r="276" spans="1:4" ht="39" x14ac:dyDescent="0.25">
      <c r="A276" s="20" t="s">
        <v>759</v>
      </c>
      <c r="B276" s="20" t="s">
        <v>760</v>
      </c>
      <c r="C276" s="20" t="s">
        <v>4281</v>
      </c>
      <c r="D276" s="22" t="s">
        <v>761</v>
      </c>
    </row>
    <row r="277" spans="1:4" ht="39" x14ac:dyDescent="0.25">
      <c r="A277" s="20" t="s">
        <v>762</v>
      </c>
      <c r="B277" s="20" t="s">
        <v>763</v>
      </c>
      <c r="C277" s="20" t="s">
        <v>4282</v>
      </c>
      <c r="D277" s="22" t="s">
        <v>764</v>
      </c>
    </row>
    <row r="278" spans="1:4" ht="13.5" x14ac:dyDescent="0.25">
      <c r="A278" s="20" t="s">
        <v>765</v>
      </c>
      <c r="B278" s="20" t="s">
        <v>766</v>
      </c>
      <c r="C278" s="20" t="s">
        <v>4283</v>
      </c>
      <c r="D278" s="22" t="s">
        <v>767</v>
      </c>
    </row>
    <row r="279" spans="1:4" ht="26.25" x14ac:dyDescent="0.25">
      <c r="A279" s="20" t="s">
        <v>768</v>
      </c>
      <c r="B279" s="20" t="s">
        <v>769</v>
      </c>
      <c r="C279" s="20" t="s">
        <v>4284</v>
      </c>
      <c r="D279" s="22" t="s">
        <v>770</v>
      </c>
    </row>
    <row r="280" spans="1:4" ht="26.25" x14ac:dyDescent="0.25">
      <c r="A280" s="20" t="s">
        <v>771</v>
      </c>
      <c r="B280" s="20" t="s">
        <v>772</v>
      </c>
      <c r="C280" s="20" t="s">
        <v>4285</v>
      </c>
      <c r="D280" s="22" t="s">
        <v>773</v>
      </c>
    </row>
    <row r="281" spans="1:4" ht="26.25" x14ac:dyDescent="0.25">
      <c r="A281" s="20" t="s">
        <v>774</v>
      </c>
      <c r="B281" s="20" t="s">
        <v>775</v>
      </c>
      <c r="C281" s="20" t="s">
        <v>4286</v>
      </c>
      <c r="D281" s="22" t="s">
        <v>776</v>
      </c>
    </row>
    <row r="282" spans="1:4" ht="51.75" x14ac:dyDescent="0.25">
      <c r="A282" s="20" t="s">
        <v>777</v>
      </c>
      <c r="B282" s="20" t="s">
        <v>778</v>
      </c>
      <c r="C282" s="20" t="s">
        <v>4287</v>
      </c>
      <c r="D282" s="22" t="s">
        <v>779</v>
      </c>
    </row>
    <row r="283" spans="1:4" ht="51.75" x14ac:dyDescent="0.25">
      <c r="A283" s="20" t="s">
        <v>780</v>
      </c>
      <c r="B283" s="20" t="s">
        <v>781</v>
      </c>
      <c r="C283" s="20" t="s">
        <v>4288</v>
      </c>
      <c r="D283" s="22" t="s">
        <v>782</v>
      </c>
    </row>
    <row r="284" spans="1:4" ht="13.5" x14ac:dyDescent="0.25">
      <c r="A284" s="20" t="s">
        <v>783</v>
      </c>
      <c r="B284" s="20" t="s">
        <v>784</v>
      </c>
      <c r="C284" s="20" t="s">
        <v>4289</v>
      </c>
      <c r="D284" s="22" t="s">
        <v>785</v>
      </c>
    </row>
    <row r="285" spans="1:4" ht="26.25" x14ac:dyDescent="0.25">
      <c r="A285" s="20" t="s">
        <v>786</v>
      </c>
      <c r="B285" s="20" t="s">
        <v>787</v>
      </c>
      <c r="C285" s="20" t="s">
        <v>4290</v>
      </c>
      <c r="D285" s="22" t="s">
        <v>788</v>
      </c>
    </row>
    <row r="286" spans="1:4" ht="26.25" x14ac:dyDescent="0.25">
      <c r="A286" s="20" t="s">
        <v>789</v>
      </c>
      <c r="B286" s="20" t="s">
        <v>790</v>
      </c>
      <c r="C286" s="20" t="s">
        <v>4291</v>
      </c>
      <c r="D286" s="22" t="s">
        <v>791</v>
      </c>
    </row>
    <row r="287" spans="1:4" ht="26.25" x14ac:dyDescent="0.25">
      <c r="A287" s="20" t="s">
        <v>792</v>
      </c>
      <c r="B287" s="20" t="s">
        <v>793</v>
      </c>
      <c r="C287" s="20" t="s">
        <v>4292</v>
      </c>
      <c r="D287" s="22" t="s">
        <v>794</v>
      </c>
    </row>
    <row r="288" spans="1:4" ht="26.25" x14ac:dyDescent="0.25">
      <c r="A288" s="20" t="s">
        <v>795</v>
      </c>
      <c r="B288" s="20" t="s">
        <v>796</v>
      </c>
      <c r="C288" s="20" t="s">
        <v>4293</v>
      </c>
      <c r="D288" s="22" t="s">
        <v>797</v>
      </c>
    </row>
    <row r="289" spans="1:4" ht="26.25" x14ac:dyDescent="0.25">
      <c r="A289" s="20" t="s">
        <v>798</v>
      </c>
      <c r="B289" s="20" t="s">
        <v>799</v>
      </c>
      <c r="C289" s="20" t="s">
        <v>4294</v>
      </c>
      <c r="D289" s="22" t="s">
        <v>800</v>
      </c>
    </row>
    <row r="290" spans="1:4" ht="26.25" x14ac:dyDescent="0.25">
      <c r="A290" s="20" t="s">
        <v>801</v>
      </c>
      <c r="B290" s="20" t="s">
        <v>802</v>
      </c>
      <c r="C290" s="20" t="s">
        <v>4295</v>
      </c>
      <c r="D290" s="22" t="s">
        <v>803</v>
      </c>
    </row>
    <row r="291" spans="1:4" ht="26.25" x14ac:dyDescent="0.25">
      <c r="A291" s="20" t="s">
        <v>804</v>
      </c>
      <c r="B291" s="20" t="s">
        <v>805</v>
      </c>
      <c r="C291" s="20" t="s">
        <v>4296</v>
      </c>
      <c r="D291" s="22" t="s">
        <v>806</v>
      </c>
    </row>
    <row r="292" spans="1:4" ht="26.25" x14ac:dyDescent="0.25">
      <c r="A292" s="20" t="s">
        <v>807</v>
      </c>
      <c r="B292" s="20" t="s">
        <v>808</v>
      </c>
      <c r="C292" s="20" t="s">
        <v>4297</v>
      </c>
      <c r="D292" s="22" t="s">
        <v>809</v>
      </c>
    </row>
    <row r="293" spans="1:4" ht="13.5" x14ac:dyDescent="0.25">
      <c r="A293" s="20" t="s">
        <v>810</v>
      </c>
      <c r="B293" s="20" t="s">
        <v>811</v>
      </c>
      <c r="C293" s="20" t="s">
        <v>4298</v>
      </c>
      <c r="D293" s="22" t="s">
        <v>812</v>
      </c>
    </row>
    <row r="294" spans="1:4" ht="13.5" x14ac:dyDescent="0.25">
      <c r="A294" s="20" t="s">
        <v>813</v>
      </c>
      <c r="B294" s="20" t="s">
        <v>814</v>
      </c>
      <c r="C294" s="20" t="s">
        <v>4299</v>
      </c>
      <c r="D294" s="22" t="s">
        <v>815</v>
      </c>
    </row>
    <row r="295" spans="1:4" ht="26.25" x14ac:dyDescent="0.25">
      <c r="A295" s="20" t="s">
        <v>816</v>
      </c>
      <c r="B295" s="20" t="s">
        <v>817</v>
      </c>
      <c r="C295" s="20" t="s">
        <v>4300</v>
      </c>
      <c r="D295" s="22" t="s">
        <v>818</v>
      </c>
    </row>
    <row r="296" spans="1:4" ht="13.5" x14ac:dyDescent="0.25">
      <c r="A296" s="20" t="s">
        <v>819</v>
      </c>
      <c r="B296" s="20" t="s">
        <v>820</v>
      </c>
      <c r="C296" s="20" t="s">
        <v>4301</v>
      </c>
      <c r="D296" s="22" t="s">
        <v>821</v>
      </c>
    </row>
    <row r="297" spans="1:4" ht="13.5" x14ac:dyDescent="0.25">
      <c r="A297" s="20" t="s">
        <v>822</v>
      </c>
      <c r="B297" s="20" t="s">
        <v>823</v>
      </c>
      <c r="C297" s="20" t="s">
        <v>4302</v>
      </c>
      <c r="D297" s="22" t="s">
        <v>824</v>
      </c>
    </row>
    <row r="298" spans="1:4" ht="13.5" x14ac:dyDescent="0.25">
      <c r="A298" s="20" t="s">
        <v>825</v>
      </c>
      <c r="B298" s="20" t="s">
        <v>826</v>
      </c>
      <c r="C298" s="20" t="s">
        <v>4303</v>
      </c>
      <c r="D298" s="22" t="s">
        <v>827</v>
      </c>
    </row>
    <row r="299" spans="1:4" ht="13.5" x14ac:dyDescent="0.25">
      <c r="A299" s="20" t="s">
        <v>828</v>
      </c>
      <c r="B299" s="20" t="s">
        <v>829</v>
      </c>
      <c r="C299" s="20" t="s">
        <v>4304</v>
      </c>
      <c r="D299" s="22" t="s">
        <v>830</v>
      </c>
    </row>
    <row r="300" spans="1:4" ht="39" x14ac:dyDescent="0.25">
      <c r="A300" s="20" t="s">
        <v>831</v>
      </c>
      <c r="B300" s="20" t="s">
        <v>832</v>
      </c>
      <c r="C300" s="20" t="s">
        <v>4305</v>
      </c>
      <c r="D300" s="22" t="s">
        <v>833</v>
      </c>
    </row>
    <row r="301" spans="1:4" ht="13.5" x14ac:dyDescent="0.25">
      <c r="A301" s="20" t="s">
        <v>834</v>
      </c>
      <c r="B301" s="20" t="s">
        <v>835</v>
      </c>
      <c r="C301" s="20" t="s">
        <v>4306</v>
      </c>
      <c r="D301" s="22" t="s">
        <v>836</v>
      </c>
    </row>
    <row r="302" spans="1:4" ht="39" x14ac:dyDescent="0.25">
      <c r="A302" s="20" t="s">
        <v>837</v>
      </c>
      <c r="B302" s="20" t="s">
        <v>838</v>
      </c>
      <c r="C302" s="20" t="s">
        <v>4307</v>
      </c>
      <c r="D302" s="22" t="s">
        <v>839</v>
      </c>
    </row>
    <row r="303" spans="1:4" ht="13.5" x14ac:dyDescent="0.25">
      <c r="A303" s="20" t="s">
        <v>840</v>
      </c>
      <c r="B303" s="20" t="s">
        <v>841</v>
      </c>
      <c r="C303" s="20" t="s">
        <v>4308</v>
      </c>
      <c r="D303" s="22" t="s">
        <v>842</v>
      </c>
    </row>
    <row r="304" spans="1:4" ht="26.25" x14ac:dyDescent="0.25">
      <c r="A304" s="20" t="s">
        <v>843</v>
      </c>
      <c r="B304" s="20" t="s">
        <v>844</v>
      </c>
      <c r="C304" s="20" t="s">
        <v>4309</v>
      </c>
      <c r="D304" s="22" t="s">
        <v>845</v>
      </c>
    </row>
    <row r="305" spans="1:4" ht="13.5" x14ac:dyDescent="0.25">
      <c r="A305" s="20" t="s">
        <v>846</v>
      </c>
      <c r="B305" s="20" t="s">
        <v>847</v>
      </c>
      <c r="C305" s="20" t="s">
        <v>4310</v>
      </c>
      <c r="D305" s="22" t="s">
        <v>848</v>
      </c>
    </row>
    <row r="306" spans="1:4" ht="26.25" x14ac:dyDescent="0.25">
      <c r="A306" s="20" t="s">
        <v>849</v>
      </c>
      <c r="B306" s="20" t="s">
        <v>850</v>
      </c>
      <c r="C306" s="20" t="s">
        <v>4311</v>
      </c>
      <c r="D306" s="22" t="s">
        <v>851</v>
      </c>
    </row>
    <row r="307" spans="1:4" ht="39" x14ac:dyDescent="0.25">
      <c r="A307" s="20" t="s">
        <v>852</v>
      </c>
      <c r="B307" s="20" t="s">
        <v>853</v>
      </c>
      <c r="C307" s="20" t="s">
        <v>4312</v>
      </c>
      <c r="D307" s="22" t="s">
        <v>854</v>
      </c>
    </row>
    <row r="308" spans="1:4" ht="39" x14ac:dyDescent="0.25">
      <c r="A308" s="20" t="s">
        <v>855</v>
      </c>
      <c r="B308" s="20" t="s">
        <v>856</v>
      </c>
      <c r="C308" s="20" t="s">
        <v>4313</v>
      </c>
      <c r="D308" s="22" t="s">
        <v>857</v>
      </c>
    </row>
    <row r="309" spans="1:4" ht="26.25" x14ac:dyDescent="0.25">
      <c r="A309" s="20" t="s">
        <v>858</v>
      </c>
      <c r="B309" s="20" t="s">
        <v>859</v>
      </c>
      <c r="C309" s="20" t="s">
        <v>4314</v>
      </c>
      <c r="D309" s="22" t="s">
        <v>860</v>
      </c>
    </row>
    <row r="310" spans="1:4" ht="27" x14ac:dyDescent="0.25">
      <c r="A310" s="16" t="s">
        <v>861</v>
      </c>
      <c r="B310" s="16" t="s">
        <v>862</v>
      </c>
      <c r="C310" s="16" t="s">
        <v>4315</v>
      </c>
      <c r="D310" s="17" t="s">
        <v>863</v>
      </c>
    </row>
    <row r="311" spans="1:4" ht="26.25" x14ac:dyDescent="0.25">
      <c r="A311" s="20" t="s">
        <v>864</v>
      </c>
      <c r="B311" s="20" t="s">
        <v>865</v>
      </c>
      <c r="C311" s="20" t="s">
        <v>4316</v>
      </c>
      <c r="D311" s="22" t="s">
        <v>866</v>
      </c>
    </row>
    <row r="312" spans="1:4" ht="39" x14ac:dyDescent="0.25">
      <c r="A312" s="20" t="s">
        <v>867</v>
      </c>
      <c r="B312" s="20" t="s">
        <v>868</v>
      </c>
      <c r="C312" s="20" t="s">
        <v>4317</v>
      </c>
      <c r="D312" s="22" t="s">
        <v>869</v>
      </c>
    </row>
    <row r="313" spans="1:4" ht="13.5" x14ac:dyDescent="0.25">
      <c r="A313" s="20" t="s">
        <v>870</v>
      </c>
      <c r="B313" s="20" t="s">
        <v>871</v>
      </c>
      <c r="C313" s="20" t="s">
        <v>4318</v>
      </c>
      <c r="D313" s="22" t="s">
        <v>872</v>
      </c>
    </row>
    <row r="314" spans="1:4" ht="26.25" x14ac:dyDescent="0.25">
      <c r="A314" s="20" t="s">
        <v>873</v>
      </c>
      <c r="B314" s="20" t="s">
        <v>874</v>
      </c>
      <c r="C314" s="20" t="s">
        <v>4319</v>
      </c>
      <c r="D314" s="22" t="s">
        <v>875</v>
      </c>
    </row>
    <row r="315" spans="1:4" ht="13.5" x14ac:dyDescent="0.25">
      <c r="A315" s="20" t="s">
        <v>876</v>
      </c>
      <c r="B315" s="20" t="s">
        <v>877</v>
      </c>
      <c r="C315" s="20" t="s">
        <v>4320</v>
      </c>
      <c r="D315" s="22" t="s">
        <v>878</v>
      </c>
    </row>
    <row r="316" spans="1:4" ht="13.5" x14ac:dyDescent="0.25">
      <c r="A316" s="20" t="s">
        <v>879</v>
      </c>
      <c r="B316" s="20" t="s">
        <v>880</v>
      </c>
      <c r="C316" s="20" t="s">
        <v>4321</v>
      </c>
      <c r="D316" s="22" t="s">
        <v>881</v>
      </c>
    </row>
    <row r="317" spans="1:4" ht="26.25" x14ac:dyDescent="0.25">
      <c r="A317" s="20" t="s">
        <v>882</v>
      </c>
      <c r="B317" s="20" t="s">
        <v>883</v>
      </c>
      <c r="C317" s="20" t="s">
        <v>4322</v>
      </c>
      <c r="D317" s="22" t="s">
        <v>884</v>
      </c>
    </row>
    <row r="318" spans="1:4" ht="26.25" x14ac:dyDescent="0.25">
      <c r="A318" s="20" t="s">
        <v>885</v>
      </c>
      <c r="B318" s="20" t="s">
        <v>886</v>
      </c>
      <c r="C318" s="20" t="s">
        <v>4323</v>
      </c>
      <c r="D318" s="22" t="s">
        <v>887</v>
      </c>
    </row>
    <row r="319" spans="1:4" ht="39" x14ac:dyDescent="0.25">
      <c r="A319" s="20" t="s">
        <v>888</v>
      </c>
      <c r="B319" s="20" t="s">
        <v>889</v>
      </c>
      <c r="C319" s="20" t="s">
        <v>4324</v>
      </c>
      <c r="D319" s="22" t="s">
        <v>890</v>
      </c>
    </row>
    <row r="320" spans="1:4" ht="26.25" x14ac:dyDescent="0.25">
      <c r="A320" s="20" t="s">
        <v>891</v>
      </c>
      <c r="B320" s="20" t="s">
        <v>892</v>
      </c>
      <c r="C320" s="20" t="s">
        <v>4325</v>
      </c>
      <c r="D320" s="22" t="s">
        <v>893</v>
      </c>
    </row>
    <row r="321" spans="1:4" ht="13.5" x14ac:dyDescent="0.25">
      <c r="A321" s="20" t="s">
        <v>894</v>
      </c>
      <c r="B321" s="20" t="s">
        <v>895</v>
      </c>
      <c r="C321" s="20" t="s">
        <v>4326</v>
      </c>
      <c r="D321" s="22" t="s">
        <v>896</v>
      </c>
    </row>
    <row r="322" spans="1:4" ht="26.25" x14ac:dyDescent="0.25">
      <c r="A322" s="20" t="s">
        <v>897</v>
      </c>
      <c r="B322" s="20" t="s">
        <v>898</v>
      </c>
      <c r="C322" s="20" t="s">
        <v>4327</v>
      </c>
      <c r="D322" s="22" t="s">
        <v>899</v>
      </c>
    </row>
    <row r="323" spans="1:4" ht="26.25" x14ac:dyDescent="0.25">
      <c r="A323" s="20" t="s">
        <v>900</v>
      </c>
      <c r="B323" s="20" t="s">
        <v>901</v>
      </c>
      <c r="C323" s="20" t="s">
        <v>4328</v>
      </c>
      <c r="D323" s="22" t="s">
        <v>902</v>
      </c>
    </row>
    <row r="324" spans="1:4" ht="13.5" x14ac:dyDescent="0.25">
      <c r="A324" s="20" t="s">
        <v>903</v>
      </c>
      <c r="B324" s="20" t="s">
        <v>904</v>
      </c>
      <c r="C324" s="20" t="s">
        <v>4329</v>
      </c>
      <c r="D324" s="22" t="s">
        <v>905</v>
      </c>
    </row>
    <row r="325" spans="1:4" ht="26.25" x14ac:dyDescent="0.25">
      <c r="A325" s="20" t="s">
        <v>906</v>
      </c>
      <c r="B325" s="20" t="s">
        <v>907</v>
      </c>
      <c r="C325" s="20" t="s">
        <v>4330</v>
      </c>
      <c r="D325" s="22" t="s">
        <v>908</v>
      </c>
    </row>
    <row r="326" spans="1:4" ht="13.5" x14ac:dyDescent="0.25">
      <c r="A326" s="20" t="s">
        <v>909</v>
      </c>
      <c r="B326" s="20" t="s">
        <v>910</v>
      </c>
      <c r="C326" s="20" t="s">
        <v>4331</v>
      </c>
      <c r="D326" s="22" t="s">
        <v>911</v>
      </c>
    </row>
    <row r="327" spans="1:4" ht="13.5" x14ac:dyDescent="0.25">
      <c r="A327" s="16" t="s">
        <v>912</v>
      </c>
      <c r="B327" s="16" t="s">
        <v>913</v>
      </c>
      <c r="C327" s="16" t="s">
        <v>4332</v>
      </c>
      <c r="D327" s="17" t="s">
        <v>914</v>
      </c>
    </row>
    <row r="328" spans="1:4" ht="13.5" x14ac:dyDescent="0.25">
      <c r="A328" s="16" t="s">
        <v>915</v>
      </c>
      <c r="B328" s="16" t="s">
        <v>916</v>
      </c>
      <c r="C328" s="16" t="s">
        <v>4333</v>
      </c>
      <c r="D328" s="17" t="s">
        <v>917</v>
      </c>
    </row>
    <row r="329" spans="1:4" ht="13.5" x14ac:dyDescent="0.25">
      <c r="A329" s="16" t="s">
        <v>918</v>
      </c>
      <c r="B329" s="16" t="s">
        <v>919</v>
      </c>
      <c r="C329" s="16" t="s">
        <v>4334</v>
      </c>
      <c r="D329" s="17" t="s">
        <v>920</v>
      </c>
    </row>
    <row r="330" spans="1:4" ht="27" x14ac:dyDescent="0.25">
      <c r="A330" s="16" t="s">
        <v>921</v>
      </c>
      <c r="B330" s="16" t="s">
        <v>922</v>
      </c>
      <c r="C330" s="16" t="s">
        <v>4335</v>
      </c>
      <c r="D330" s="17" t="s">
        <v>923</v>
      </c>
    </row>
    <row r="331" spans="1:4" ht="13.5" x14ac:dyDescent="0.25">
      <c r="A331" s="20" t="s">
        <v>924</v>
      </c>
      <c r="B331" s="20" t="s">
        <v>925</v>
      </c>
      <c r="C331" s="20" t="s">
        <v>4336</v>
      </c>
      <c r="D331" s="22" t="s">
        <v>926</v>
      </c>
    </row>
    <row r="332" spans="1:4" ht="13.5" x14ac:dyDescent="0.25">
      <c r="A332" s="20" t="s">
        <v>927</v>
      </c>
      <c r="B332" s="20" t="s">
        <v>928</v>
      </c>
      <c r="C332" s="20" t="s">
        <v>4337</v>
      </c>
      <c r="D332" s="22" t="s">
        <v>929</v>
      </c>
    </row>
    <row r="333" spans="1:4" ht="13.5" x14ac:dyDescent="0.25">
      <c r="A333" s="20"/>
      <c r="B333" s="20" t="s">
        <v>3391</v>
      </c>
      <c r="C333" s="20" t="s">
        <v>4338</v>
      </c>
      <c r="D333" s="22" t="s">
        <v>3392</v>
      </c>
    </row>
    <row r="334" spans="1:4" ht="27" x14ac:dyDescent="0.25">
      <c r="A334" s="16" t="s">
        <v>3631</v>
      </c>
      <c r="B334" s="16" t="s">
        <v>3388</v>
      </c>
      <c r="C334" s="16" t="s">
        <v>4339</v>
      </c>
      <c r="D334" s="17" t="s">
        <v>3390</v>
      </c>
    </row>
    <row r="335" spans="1:4" ht="26.25" x14ac:dyDescent="0.25">
      <c r="A335" s="20" t="s">
        <v>3632</v>
      </c>
      <c r="B335" s="20" t="s">
        <v>3389</v>
      </c>
      <c r="C335" s="20" t="s">
        <v>4340</v>
      </c>
      <c r="D335" s="22" t="s">
        <v>3390</v>
      </c>
    </row>
    <row r="336" spans="1:4" ht="13.5" x14ac:dyDescent="0.25">
      <c r="A336" s="16" t="s">
        <v>930</v>
      </c>
      <c r="B336" s="16" t="s">
        <v>931</v>
      </c>
      <c r="C336" s="16" t="s">
        <v>4341</v>
      </c>
      <c r="D336" s="17" t="s">
        <v>932</v>
      </c>
    </row>
    <row r="337" spans="1:4" ht="13.5" x14ac:dyDescent="0.25">
      <c r="A337" s="20" t="s">
        <v>933</v>
      </c>
      <c r="B337" s="20" t="s">
        <v>934</v>
      </c>
      <c r="C337" s="20" t="s">
        <v>4342</v>
      </c>
      <c r="D337" s="22" t="s">
        <v>935</v>
      </c>
    </row>
    <row r="338" spans="1:4" ht="13.5" x14ac:dyDescent="0.25">
      <c r="A338" s="20" t="s">
        <v>936</v>
      </c>
      <c r="B338" s="20" t="s">
        <v>937</v>
      </c>
      <c r="C338" s="20" t="s">
        <v>4343</v>
      </c>
      <c r="D338" s="22" t="s">
        <v>938</v>
      </c>
    </row>
    <row r="339" spans="1:4" ht="13.5" x14ac:dyDescent="0.25">
      <c r="A339" s="20" t="s">
        <v>939</v>
      </c>
      <c r="B339" s="20" t="s">
        <v>940</v>
      </c>
      <c r="C339" s="20" t="s">
        <v>4344</v>
      </c>
      <c r="D339" s="22" t="s">
        <v>941</v>
      </c>
    </row>
    <row r="340" spans="1:4" ht="27" x14ac:dyDescent="0.25">
      <c r="A340" s="16" t="s">
        <v>942</v>
      </c>
      <c r="B340" s="16" t="s">
        <v>943</v>
      </c>
      <c r="C340" s="16" t="s">
        <v>4345</v>
      </c>
      <c r="D340" s="17" t="s">
        <v>944</v>
      </c>
    </row>
    <row r="341" spans="1:4" ht="13.5" x14ac:dyDescent="0.25">
      <c r="A341" s="16" t="s">
        <v>945</v>
      </c>
      <c r="B341" s="16" t="s">
        <v>946</v>
      </c>
      <c r="C341" s="16" t="s">
        <v>4346</v>
      </c>
      <c r="D341" s="17" t="s">
        <v>947</v>
      </c>
    </row>
    <row r="342" spans="1:4" ht="13.5" x14ac:dyDescent="0.25">
      <c r="A342" s="16" t="s">
        <v>948</v>
      </c>
      <c r="B342" s="16" t="s">
        <v>949</v>
      </c>
      <c r="C342" s="16" t="s">
        <v>4347</v>
      </c>
      <c r="D342" s="17" t="s">
        <v>950</v>
      </c>
    </row>
    <row r="343" spans="1:4" ht="26.25" x14ac:dyDescent="0.25">
      <c r="A343" s="20" t="s">
        <v>951</v>
      </c>
      <c r="B343" s="20" t="s">
        <v>952</v>
      </c>
      <c r="C343" s="20" t="s">
        <v>4348</v>
      </c>
      <c r="D343" s="22" t="s">
        <v>953</v>
      </c>
    </row>
    <row r="344" spans="1:4" ht="26.25" x14ac:dyDescent="0.25">
      <c r="A344" s="20" t="s">
        <v>954</v>
      </c>
      <c r="B344" s="20" t="s">
        <v>955</v>
      </c>
      <c r="C344" s="20" t="s">
        <v>4349</v>
      </c>
      <c r="D344" s="22" t="s">
        <v>956</v>
      </c>
    </row>
    <row r="345" spans="1:4" ht="13.5" x14ac:dyDescent="0.25">
      <c r="A345" s="20" t="s">
        <v>957</v>
      </c>
      <c r="B345" s="20" t="s">
        <v>958</v>
      </c>
      <c r="C345" s="20" t="s">
        <v>4350</v>
      </c>
      <c r="D345" s="22" t="s">
        <v>959</v>
      </c>
    </row>
    <row r="346" spans="1:4" ht="13.5" x14ac:dyDescent="0.25">
      <c r="A346" s="16" t="s">
        <v>960</v>
      </c>
      <c r="B346" s="16" t="s">
        <v>961</v>
      </c>
      <c r="C346" s="16" t="s">
        <v>4351</v>
      </c>
      <c r="D346" s="17" t="s">
        <v>962</v>
      </c>
    </row>
    <row r="347" spans="1:4" ht="13.5" x14ac:dyDescent="0.25">
      <c r="A347" s="20" t="s">
        <v>963</v>
      </c>
      <c r="B347" s="20" t="s">
        <v>964</v>
      </c>
      <c r="C347" s="20" t="s">
        <v>4352</v>
      </c>
      <c r="D347" s="22" t="s">
        <v>965</v>
      </c>
    </row>
    <row r="348" spans="1:4" ht="13.5" x14ac:dyDescent="0.25">
      <c r="A348" s="20" t="s">
        <v>966</v>
      </c>
      <c r="B348" s="20" t="s">
        <v>967</v>
      </c>
      <c r="C348" s="20" t="s">
        <v>4353</v>
      </c>
      <c r="D348" s="22" t="s">
        <v>968</v>
      </c>
    </row>
    <row r="349" spans="1:4" ht="13.5" x14ac:dyDescent="0.25">
      <c r="A349" s="20" t="s">
        <v>969</v>
      </c>
      <c r="B349" s="20" t="s">
        <v>970</v>
      </c>
      <c r="C349" s="20" t="s">
        <v>4354</v>
      </c>
      <c r="D349" s="22" t="s">
        <v>971</v>
      </c>
    </row>
    <row r="350" spans="1:4" ht="13.5" x14ac:dyDescent="0.25">
      <c r="A350" s="20" t="s">
        <v>972</v>
      </c>
      <c r="B350" s="20" t="s">
        <v>973</v>
      </c>
      <c r="C350" s="20" t="s">
        <v>4355</v>
      </c>
      <c r="D350" s="22" t="s">
        <v>974</v>
      </c>
    </row>
    <row r="351" spans="1:4" ht="13.5" x14ac:dyDescent="0.25">
      <c r="A351" s="20" t="s">
        <v>975</v>
      </c>
      <c r="B351" s="20" t="s">
        <v>976</v>
      </c>
      <c r="C351" s="20" t="s">
        <v>4356</v>
      </c>
      <c r="D351" s="22" t="s">
        <v>977</v>
      </c>
    </row>
    <row r="352" spans="1:4" ht="13.5" x14ac:dyDescent="0.25">
      <c r="A352" s="16" t="s">
        <v>978</v>
      </c>
      <c r="B352" s="16" t="s">
        <v>979</v>
      </c>
      <c r="C352" s="16" t="s">
        <v>4357</v>
      </c>
      <c r="D352" s="17" t="s">
        <v>980</v>
      </c>
    </row>
    <row r="353" spans="1:4" ht="13.5" x14ac:dyDescent="0.25">
      <c r="A353" s="16" t="s">
        <v>981</v>
      </c>
      <c r="B353" s="16" t="s">
        <v>982</v>
      </c>
      <c r="C353" s="16" t="s">
        <v>4358</v>
      </c>
      <c r="D353" s="17" t="s">
        <v>983</v>
      </c>
    </row>
    <row r="354" spans="1:4" ht="13.5" x14ac:dyDescent="0.25">
      <c r="A354" s="20" t="s">
        <v>984</v>
      </c>
      <c r="B354" s="20" t="s">
        <v>985</v>
      </c>
      <c r="C354" s="20" t="s">
        <v>4359</v>
      </c>
      <c r="D354" s="22" t="s">
        <v>986</v>
      </c>
    </row>
    <row r="355" spans="1:4" ht="13.5" x14ac:dyDescent="0.25">
      <c r="A355" s="16" t="s">
        <v>987</v>
      </c>
      <c r="B355" s="16" t="s">
        <v>988</v>
      </c>
      <c r="C355" s="16" t="s">
        <v>4360</v>
      </c>
      <c r="D355" s="17" t="s">
        <v>989</v>
      </c>
    </row>
    <row r="356" spans="1:4" ht="13.5" x14ac:dyDescent="0.25">
      <c r="A356" s="16" t="s">
        <v>990</v>
      </c>
      <c r="B356" s="16" t="s">
        <v>991</v>
      </c>
      <c r="C356" s="16" t="s">
        <v>4361</v>
      </c>
      <c r="D356" s="17" t="s">
        <v>992</v>
      </c>
    </row>
    <row r="357" spans="1:4" ht="13.5" x14ac:dyDescent="0.25">
      <c r="A357" s="16" t="s">
        <v>993</v>
      </c>
      <c r="B357" s="16" t="s">
        <v>994</v>
      </c>
      <c r="C357" s="16" t="s">
        <v>4362</v>
      </c>
      <c r="D357" s="17" t="s">
        <v>995</v>
      </c>
    </row>
    <row r="358" spans="1:4" ht="13.5" x14ac:dyDescent="0.25">
      <c r="A358" s="16" t="s">
        <v>996</v>
      </c>
      <c r="B358" s="16" t="s">
        <v>997</v>
      </c>
      <c r="C358" s="16" t="s">
        <v>4363</v>
      </c>
      <c r="D358" s="17" t="s">
        <v>998</v>
      </c>
    </row>
    <row r="359" spans="1:4" ht="13.5" x14ac:dyDescent="0.25">
      <c r="A359" s="16" t="s">
        <v>999</v>
      </c>
      <c r="B359" s="16" t="s">
        <v>997</v>
      </c>
      <c r="C359" s="16" t="s">
        <v>4363</v>
      </c>
      <c r="D359" s="17" t="s">
        <v>998</v>
      </c>
    </row>
    <row r="360" spans="1:4" ht="13.5" x14ac:dyDescent="0.25">
      <c r="A360" s="16" t="s">
        <v>1000</v>
      </c>
      <c r="B360" s="16" t="s">
        <v>1001</v>
      </c>
      <c r="C360" s="16" t="s">
        <v>4364</v>
      </c>
      <c r="D360" s="17" t="s">
        <v>369</v>
      </c>
    </row>
    <row r="361" spans="1:4" ht="39" x14ac:dyDescent="0.25">
      <c r="A361" s="20" t="s">
        <v>1002</v>
      </c>
      <c r="B361" s="20" t="s">
        <v>1003</v>
      </c>
      <c r="C361" s="20" t="s">
        <v>4365</v>
      </c>
      <c r="D361" s="22" t="s">
        <v>381</v>
      </c>
    </row>
    <row r="362" spans="1:4" ht="40.5" x14ac:dyDescent="0.25">
      <c r="A362" s="16" t="s">
        <v>1004</v>
      </c>
      <c r="B362" s="16" t="s">
        <v>1005</v>
      </c>
      <c r="C362" s="16" t="s">
        <v>4366</v>
      </c>
      <c r="D362" s="17" t="s">
        <v>384</v>
      </c>
    </row>
    <row r="363" spans="1:4" ht="13.5" x14ac:dyDescent="0.25">
      <c r="A363" s="20" t="s">
        <v>1006</v>
      </c>
      <c r="B363" s="20" t="s">
        <v>1007</v>
      </c>
      <c r="C363" s="20" t="s">
        <v>4367</v>
      </c>
      <c r="D363" s="22" t="s">
        <v>387</v>
      </c>
    </row>
    <row r="364" spans="1:4" ht="39" x14ac:dyDescent="0.25">
      <c r="A364" s="20" t="s">
        <v>1008</v>
      </c>
      <c r="B364" s="20" t="s">
        <v>1009</v>
      </c>
      <c r="C364" s="20" t="s">
        <v>4368</v>
      </c>
      <c r="D364" s="22" t="s">
        <v>390</v>
      </c>
    </row>
    <row r="365" spans="1:4" ht="39" x14ac:dyDescent="0.25">
      <c r="A365" s="20" t="s">
        <v>1010</v>
      </c>
      <c r="B365" s="20" t="s">
        <v>1011</v>
      </c>
      <c r="C365" s="20" t="s">
        <v>4369</v>
      </c>
      <c r="D365" s="22" t="s">
        <v>393</v>
      </c>
    </row>
    <row r="366" spans="1:4" ht="26.25" x14ac:dyDescent="0.25">
      <c r="A366" s="20" t="s">
        <v>1012</v>
      </c>
      <c r="B366" s="20" t="s">
        <v>1013</v>
      </c>
      <c r="C366" s="20" t="s">
        <v>4370</v>
      </c>
      <c r="D366" s="22" t="s">
        <v>396</v>
      </c>
    </row>
    <row r="367" spans="1:4" ht="13.5" x14ac:dyDescent="0.25">
      <c r="A367" s="20" t="s">
        <v>1014</v>
      </c>
      <c r="B367" s="20" t="s">
        <v>1015</v>
      </c>
      <c r="C367" s="20" t="s">
        <v>4371</v>
      </c>
      <c r="D367" s="22" t="s">
        <v>399</v>
      </c>
    </row>
    <row r="368" spans="1:4" ht="102.75" x14ac:dyDescent="0.25">
      <c r="A368" s="20" t="s">
        <v>1016</v>
      </c>
      <c r="B368" s="20" t="s">
        <v>1017</v>
      </c>
      <c r="C368" s="20" t="s">
        <v>4372</v>
      </c>
      <c r="D368" s="22" t="s">
        <v>405</v>
      </c>
    </row>
    <row r="369" spans="1:4" ht="13.5" x14ac:dyDescent="0.25">
      <c r="A369" s="20" t="s">
        <v>1018</v>
      </c>
      <c r="B369" s="20" t="s">
        <v>1019</v>
      </c>
      <c r="C369" s="20" t="s">
        <v>4373</v>
      </c>
      <c r="D369" s="22" t="s">
        <v>408</v>
      </c>
    </row>
    <row r="370" spans="1:4" ht="13.5" x14ac:dyDescent="0.25">
      <c r="A370" s="20" t="s">
        <v>1020</v>
      </c>
      <c r="B370" s="20" t="s">
        <v>1021</v>
      </c>
      <c r="C370" s="20" t="s">
        <v>4374</v>
      </c>
      <c r="D370" s="22" t="s">
        <v>411</v>
      </c>
    </row>
    <row r="371" spans="1:4" ht="39" x14ac:dyDescent="0.25">
      <c r="A371" s="20" t="s">
        <v>1022</v>
      </c>
      <c r="B371" s="20" t="s">
        <v>1023</v>
      </c>
      <c r="C371" s="20" t="s">
        <v>4375</v>
      </c>
      <c r="D371" s="22" t="s">
        <v>414</v>
      </c>
    </row>
    <row r="372" spans="1:4" ht="26.25" x14ac:dyDescent="0.25">
      <c r="A372" s="20" t="s">
        <v>1024</v>
      </c>
      <c r="B372" s="20" t="s">
        <v>1025</v>
      </c>
      <c r="C372" s="20" t="s">
        <v>4376</v>
      </c>
      <c r="D372" s="22" t="s">
        <v>417</v>
      </c>
    </row>
    <row r="373" spans="1:4" ht="13.5" x14ac:dyDescent="0.25">
      <c r="A373" s="20" t="s">
        <v>1026</v>
      </c>
      <c r="B373" s="20" t="s">
        <v>1027</v>
      </c>
      <c r="C373" s="20" t="s">
        <v>4377</v>
      </c>
      <c r="D373" s="22" t="s">
        <v>420</v>
      </c>
    </row>
    <row r="374" spans="1:4" ht="13.5" x14ac:dyDescent="0.25">
      <c r="A374" s="20" t="s">
        <v>1028</v>
      </c>
      <c r="B374" s="20" t="s">
        <v>1029</v>
      </c>
      <c r="C374" s="20" t="s">
        <v>4378</v>
      </c>
      <c r="D374" s="22" t="s">
        <v>423</v>
      </c>
    </row>
    <row r="375" spans="1:4" ht="13.5" x14ac:dyDescent="0.25">
      <c r="A375" s="20" t="s">
        <v>1030</v>
      </c>
      <c r="B375" s="20" t="s">
        <v>1031</v>
      </c>
      <c r="C375" s="20" t="s">
        <v>4379</v>
      </c>
      <c r="D375" s="22" t="s">
        <v>426</v>
      </c>
    </row>
    <row r="376" spans="1:4" ht="26.25" x14ac:dyDescent="0.25">
      <c r="A376" s="20" t="s">
        <v>1032</v>
      </c>
      <c r="B376" s="20" t="s">
        <v>1033</v>
      </c>
      <c r="C376" s="20" t="s">
        <v>4380</v>
      </c>
      <c r="D376" s="22" t="s">
        <v>429</v>
      </c>
    </row>
    <row r="377" spans="1:4" ht="13.5" x14ac:dyDescent="0.25">
      <c r="A377" s="20" t="s">
        <v>1034</v>
      </c>
      <c r="B377" s="20" t="s">
        <v>1035</v>
      </c>
      <c r="C377" s="20" t="s">
        <v>4381</v>
      </c>
      <c r="D377" s="22" t="s">
        <v>432</v>
      </c>
    </row>
    <row r="378" spans="1:4" ht="13.5" x14ac:dyDescent="0.25">
      <c r="A378" s="20" t="s">
        <v>1036</v>
      </c>
      <c r="B378" s="20" t="s">
        <v>1037</v>
      </c>
      <c r="C378" s="20" t="s">
        <v>4382</v>
      </c>
      <c r="D378" s="22" t="s">
        <v>435</v>
      </c>
    </row>
    <row r="379" spans="1:4" ht="26.25" x14ac:dyDescent="0.25">
      <c r="A379" s="20" t="s">
        <v>1038</v>
      </c>
      <c r="B379" s="20" t="s">
        <v>1039</v>
      </c>
      <c r="C379" s="20" t="s">
        <v>4383</v>
      </c>
      <c r="D379" s="22" t="s">
        <v>438</v>
      </c>
    </row>
    <row r="380" spans="1:4" ht="13.5" x14ac:dyDescent="0.25">
      <c r="A380" s="20" t="s">
        <v>1040</v>
      </c>
      <c r="B380" s="20" t="s">
        <v>1041</v>
      </c>
      <c r="C380" s="20" t="s">
        <v>4384</v>
      </c>
      <c r="D380" s="22" t="s">
        <v>441</v>
      </c>
    </row>
    <row r="381" spans="1:4" ht="13.5" x14ac:dyDescent="0.25">
      <c r="A381" s="20" t="s">
        <v>1042</v>
      </c>
      <c r="B381" s="20" t="s">
        <v>1043</v>
      </c>
      <c r="C381" s="20" t="s">
        <v>4385</v>
      </c>
      <c r="D381" s="22" t="s">
        <v>444</v>
      </c>
    </row>
    <row r="382" spans="1:4" ht="26.25" x14ac:dyDescent="0.25">
      <c r="A382" s="20" t="s">
        <v>1044</v>
      </c>
      <c r="B382" s="20" t="s">
        <v>1045</v>
      </c>
      <c r="C382" s="20" t="s">
        <v>4386</v>
      </c>
      <c r="D382" s="22" t="s">
        <v>447</v>
      </c>
    </row>
    <row r="383" spans="1:4" ht="26.25" x14ac:dyDescent="0.25">
      <c r="A383" s="20" t="s">
        <v>1046</v>
      </c>
      <c r="B383" s="20" t="s">
        <v>1047</v>
      </c>
      <c r="C383" s="20" t="s">
        <v>4387</v>
      </c>
      <c r="D383" s="22" t="s">
        <v>450</v>
      </c>
    </row>
    <row r="384" spans="1:4" ht="13.5" x14ac:dyDescent="0.25">
      <c r="A384" s="20" t="s">
        <v>1048</v>
      </c>
      <c r="B384" s="20" t="s">
        <v>1049</v>
      </c>
      <c r="C384" s="20" t="s">
        <v>4388</v>
      </c>
      <c r="D384" s="22" t="s">
        <v>1050</v>
      </c>
    </row>
    <row r="385" spans="1:4" ht="26.25" x14ac:dyDescent="0.25">
      <c r="A385" s="20" t="s">
        <v>1048</v>
      </c>
      <c r="B385" s="20" t="s">
        <v>1051</v>
      </c>
      <c r="C385" s="20" t="s">
        <v>4389</v>
      </c>
      <c r="D385" s="22" t="s">
        <v>1052</v>
      </c>
    </row>
    <row r="386" spans="1:4" ht="39" x14ac:dyDescent="0.25">
      <c r="A386" s="20" t="s">
        <v>1048</v>
      </c>
      <c r="B386" s="20" t="s">
        <v>1053</v>
      </c>
      <c r="C386" s="20" t="s">
        <v>4390</v>
      </c>
      <c r="D386" s="22" t="s">
        <v>1054</v>
      </c>
    </row>
    <row r="387" spans="1:4" ht="13.5" x14ac:dyDescent="0.25">
      <c r="A387" s="20" t="s">
        <v>1055</v>
      </c>
      <c r="B387" s="20" t="s">
        <v>1056</v>
      </c>
      <c r="C387" s="20" t="s">
        <v>4391</v>
      </c>
      <c r="D387" s="22" t="s">
        <v>1057</v>
      </c>
    </row>
    <row r="388" spans="1:4" ht="13.5" x14ac:dyDescent="0.25">
      <c r="A388" s="20" t="s">
        <v>1058</v>
      </c>
      <c r="B388" s="20" t="s">
        <v>1059</v>
      </c>
      <c r="C388" s="20" t="s">
        <v>4392</v>
      </c>
      <c r="D388" s="22" t="s">
        <v>1060</v>
      </c>
    </row>
    <row r="389" spans="1:4" ht="26.25" x14ac:dyDescent="0.25">
      <c r="A389" s="20" t="s">
        <v>1061</v>
      </c>
      <c r="B389" s="20" t="s">
        <v>1062</v>
      </c>
      <c r="C389" s="20" t="s">
        <v>4393</v>
      </c>
      <c r="D389" s="22" t="s">
        <v>1063</v>
      </c>
    </row>
    <row r="390" spans="1:4" ht="39" x14ac:dyDescent="0.25">
      <c r="A390" s="20" t="s">
        <v>1064</v>
      </c>
      <c r="B390" s="20" t="s">
        <v>1065</v>
      </c>
      <c r="C390" s="20" t="s">
        <v>4394</v>
      </c>
      <c r="D390" s="22" t="s">
        <v>1066</v>
      </c>
    </row>
    <row r="391" spans="1:4" ht="51.75" x14ac:dyDescent="0.25">
      <c r="A391" s="20" t="s">
        <v>1067</v>
      </c>
      <c r="B391" s="92" t="s">
        <v>1068</v>
      </c>
      <c r="C391" s="92" t="s">
        <v>4395</v>
      </c>
      <c r="D391" s="93" t="s">
        <v>1069</v>
      </c>
    </row>
    <row r="392" spans="1:4" ht="90" x14ac:dyDescent="0.25">
      <c r="A392" s="20" t="s">
        <v>1070</v>
      </c>
      <c r="B392" s="92" t="s">
        <v>1071</v>
      </c>
      <c r="C392" s="92" t="s">
        <v>4396</v>
      </c>
      <c r="D392" s="93" t="s">
        <v>1072</v>
      </c>
    </row>
    <row r="393" spans="1:4" ht="27" x14ac:dyDescent="0.25">
      <c r="A393" s="16" t="s">
        <v>1073</v>
      </c>
      <c r="B393" s="16" t="s">
        <v>1074</v>
      </c>
      <c r="C393" s="16" t="s">
        <v>4397</v>
      </c>
      <c r="D393" s="17" t="s">
        <v>459</v>
      </c>
    </row>
    <row r="394" spans="1:4" ht="39" x14ac:dyDescent="0.25">
      <c r="A394" s="20" t="s">
        <v>3398</v>
      </c>
      <c r="B394" s="20" t="s">
        <v>3393</v>
      </c>
      <c r="C394" s="20" t="s">
        <v>4398</v>
      </c>
      <c r="D394" s="22" t="s">
        <v>3394</v>
      </c>
    </row>
    <row r="395" spans="1:4" ht="13.5" x14ac:dyDescent="0.25">
      <c r="A395" s="20" t="s">
        <v>1075</v>
      </c>
      <c r="B395" s="20" t="s">
        <v>1076</v>
      </c>
      <c r="C395" s="20" t="s">
        <v>4399</v>
      </c>
      <c r="D395" s="22" t="s">
        <v>462</v>
      </c>
    </row>
    <row r="396" spans="1:4" ht="13.5" x14ac:dyDescent="0.25">
      <c r="A396" s="20" t="s">
        <v>1077</v>
      </c>
      <c r="B396" s="20" t="s">
        <v>1078</v>
      </c>
      <c r="C396" s="20" t="s">
        <v>4400</v>
      </c>
      <c r="D396" s="22" t="s">
        <v>465</v>
      </c>
    </row>
    <row r="397" spans="1:4" ht="39" x14ac:dyDescent="0.25">
      <c r="A397" s="20" t="s">
        <v>1079</v>
      </c>
      <c r="B397" s="20" t="s">
        <v>1080</v>
      </c>
      <c r="C397" s="20" t="s">
        <v>4401</v>
      </c>
      <c r="D397" s="22" t="s">
        <v>468</v>
      </c>
    </row>
    <row r="398" spans="1:4" ht="39" x14ac:dyDescent="0.25">
      <c r="A398" s="20" t="s">
        <v>1081</v>
      </c>
      <c r="B398" s="20" t="s">
        <v>1082</v>
      </c>
      <c r="C398" s="20" t="s">
        <v>4402</v>
      </c>
      <c r="D398" s="22" t="s">
        <v>471</v>
      </c>
    </row>
    <row r="399" spans="1:4" ht="51.75" x14ac:dyDescent="0.25">
      <c r="A399" s="20" t="s">
        <v>1083</v>
      </c>
      <c r="B399" s="20" t="s">
        <v>1084</v>
      </c>
      <c r="C399" s="20" t="s">
        <v>4403</v>
      </c>
      <c r="D399" s="22" t="s">
        <v>474</v>
      </c>
    </row>
    <row r="400" spans="1:4" ht="64.5" x14ac:dyDescent="0.25">
      <c r="A400" s="20" t="s">
        <v>1085</v>
      </c>
      <c r="B400" s="20" t="s">
        <v>1086</v>
      </c>
      <c r="C400" s="20" t="s">
        <v>4404</v>
      </c>
      <c r="D400" s="22" t="s">
        <v>477</v>
      </c>
    </row>
    <row r="401" spans="1:4" ht="102.75" x14ac:dyDescent="0.25">
      <c r="A401" s="20" t="s">
        <v>1087</v>
      </c>
      <c r="B401" s="20" t="s">
        <v>1088</v>
      </c>
      <c r="C401" s="20" t="s">
        <v>4405</v>
      </c>
      <c r="D401" s="22" t="s">
        <v>480</v>
      </c>
    </row>
    <row r="402" spans="1:4" ht="51.75" x14ac:dyDescent="0.25">
      <c r="A402" s="20" t="s">
        <v>1089</v>
      </c>
      <c r="B402" s="20" t="s">
        <v>1090</v>
      </c>
      <c r="C402" s="20" t="s">
        <v>4406</v>
      </c>
      <c r="D402" s="22" t="s">
        <v>1091</v>
      </c>
    </row>
    <row r="403" spans="1:4" ht="39" x14ac:dyDescent="0.25">
      <c r="A403" s="20" t="s">
        <v>1092</v>
      </c>
      <c r="B403" s="20" t="s">
        <v>1093</v>
      </c>
      <c r="C403" s="20" t="s">
        <v>4407</v>
      </c>
      <c r="D403" s="22" t="s">
        <v>483</v>
      </c>
    </row>
    <row r="404" spans="1:4" ht="26.25" x14ac:dyDescent="0.25">
      <c r="A404" s="20" t="s">
        <v>1094</v>
      </c>
      <c r="B404" s="20" t="s">
        <v>1095</v>
      </c>
      <c r="C404" s="20" t="s">
        <v>4408</v>
      </c>
      <c r="D404" s="22" t="s">
        <v>486</v>
      </c>
    </row>
    <row r="405" spans="1:4" ht="77.25" x14ac:dyDescent="0.25">
      <c r="A405" s="20" t="s">
        <v>1096</v>
      </c>
      <c r="B405" s="20" t="s">
        <v>1097</v>
      </c>
      <c r="C405" s="20" t="s">
        <v>4409</v>
      </c>
      <c r="D405" s="22" t="s">
        <v>489</v>
      </c>
    </row>
    <row r="406" spans="1:4" ht="26.25" x14ac:dyDescent="0.25">
      <c r="A406" s="20" t="s">
        <v>1098</v>
      </c>
      <c r="B406" s="20" t="s">
        <v>1099</v>
      </c>
      <c r="C406" s="20" t="s">
        <v>4410</v>
      </c>
      <c r="D406" s="22" t="s">
        <v>492</v>
      </c>
    </row>
    <row r="407" spans="1:4" ht="115.5" x14ac:dyDescent="0.25">
      <c r="A407" s="20" t="s">
        <v>1100</v>
      </c>
      <c r="B407" s="20" t="s">
        <v>1101</v>
      </c>
      <c r="C407" s="20" t="s">
        <v>4411</v>
      </c>
      <c r="D407" s="22" t="s">
        <v>495</v>
      </c>
    </row>
    <row r="408" spans="1:4" ht="13.5" x14ac:dyDescent="0.25">
      <c r="A408" s="20" t="s">
        <v>1102</v>
      </c>
      <c r="B408" s="20" t="s">
        <v>1103</v>
      </c>
      <c r="C408" s="20" t="s">
        <v>4412</v>
      </c>
      <c r="D408" s="22" t="s">
        <v>498</v>
      </c>
    </row>
    <row r="409" spans="1:4" ht="26.25" x14ac:dyDescent="0.25">
      <c r="A409" s="20" t="s">
        <v>1104</v>
      </c>
      <c r="B409" s="20" t="s">
        <v>1105</v>
      </c>
      <c r="C409" s="20" t="s">
        <v>4413</v>
      </c>
      <c r="D409" s="22" t="s">
        <v>501</v>
      </c>
    </row>
    <row r="410" spans="1:4" ht="39" x14ac:dyDescent="0.25">
      <c r="A410" s="20" t="s">
        <v>1106</v>
      </c>
      <c r="B410" s="20" t="s">
        <v>1107</v>
      </c>
      <c r="C410" s="20" t="s">
        <v>4414</v>
      </c>
      <c r="D410" s="22" t="s">
        <v>504</v>
      </c>
    </row>
    <row r="411" spans="1:4" ht="153.75" x14ac:dyDescent="0.25">
      <c r="A411" s="20" t="s">
        <v>1108</v>
      </c>
      <c r="B411" s="20" t="s">
        <v>1109</v>
      </c>
      <c r="C411" s="20" t="s">
        <v>4415</v>
      </c>
      <c r="D411" s="22" t="s">
        <v>507</v>
      </c>
    </row>
    <row r="412" spans="1:4" ht="13.5" x14ac:dyDescent="0.25">
      <c r="A412" s="20" t="s">
        <v>1110</v>
      </c>
      <c r="B412" s="20" t="s">
        <v>1111</v>
      </c>
      <c r="C412" s="20" t="s">
        <v>4416</v>
      </c>
      <c r="D412" s="22" t="s">
        <v>510</v>
      </c>
    </row>
    <row r="413" spans="1:4" ht="13.5" x14ac:dyDescent="0.25">
      <c r="A413" s="20" t="s">
        <v>1112</v>
      </c>
      <c r="B413" s="20" t="s">
        <v>1113</v>
      </c>
      <c r="C413" s="20" t="s">
        <v>4417</v>
      </c>
      <c r="D413" s="22" t="s">
        <v>513</v>
      </c>
    </row>
    <row r="414" spans="1:4" ht="13.5" x14ac:dyDescent="0.25">
      <c r="A414" s="20" t="s">
        <v>1114</v>
      </c>
      <c r="B414" s="20" t="s">
        <v>1115</v>
      </c>
      <c r="C414" s="20" t="s">
        <v>4418</v>
      </c>
      <c r="D414" s="22" t="s">
        <v>516</v>
      </c>
    </row>
    <row r="415" spans="1:4" ht="64.5" x14ac:dyDescent="0.25">
      <c r="A415" s="20" t="s">
        <v>1116</v>
      </c>
      <c r="B415" s="20" t="s">
        <v>1117</v>
      </c>
      <c r="C415" s="20" t="s">
        <v>4419</v>
      </c>
      <c r="D415" s="22" t="s">
        <v>1118</v>
      </c>
    </row>
    <row r="416" spans="1:4" ht="39" x14ac:dyDescent="0.25">
      <c r="A416" s="20" t="s">
        <v>1119</v>
      </c>
      <c r="B416" s="20" t="s">
        <v>1120</v>
      </c>
      <c r="C416" s="20" t="s">
        <v>4420</v>
      </c>
      <c r="D416" s="22" t="s">
        <v>519</v>
      </c>
    </row>
    <row r="417" spans="1:4" ht="13.5" x14ac:dyDescent="0.25">
      <c r="A417" s="20" t="s">
        <v>1121</v>
      </c>
      <c r="B417" s="20" t="s">
        <v>1122</v>
      </c>
      <c r="C417" s="20" t="s">
        <v>4421</v>
      </c>
      <c r="D417" s="22" t="s">
        <v>522</v>
      </c>
    </row>
    <row r="418" spans="1:4" ht="26.25" x14ac:dyDescent="0.25">
      <c r="A418" s="20" t="s">
        <v>1123</v>
      </c>
      <c r="B418" s="20" t="s">
        <v>1124</v>
      </c>
      <c r="C418" s="20" t="s">
        <v>4422</v>
      </c>
      <c r="D418" s="22" t="s">
        <v>525</v>
      </c>
    </row>
    <row r="419" spans="1:4" ht="13.5" x14ac:dyDescent="0.25">
      <c r="A419" s="20" t="s">
        <v>1125</v>
      </c>
      <c r="B419" s="20" t="s">
        <v>1126</v>
      </c>
      <c r="C419" s="20" t="s">
        <v>4423</v>
      </c>
      <c r="D419" s="22" t="s">
        <v>528</v>
      </c>
    </row>
    <row r="420" spans="1:4" ht="13.5" x14ac:dyDescent="0.25">
      <c r="A420" s="20" t="s">
        <v>1127</v>
      </c>
      <c r="B420" s="20" t="s">
        <v>1128</v>
      </c>
      <c r="C420" s="20" t="s">
        <v>4424</v>
      </c>
      <c r="D420" s="22" t="s">
        <v>531</v>
      </c>
    </row>
    <row r="421" spans="1:4" ht="26.25" x14ac:dyDescent="0.25">
      <c r="A421" s="20" t="s">
        <v>1129</v>
      </c>
      <c r="B421" s="20" t="s">
        <v>1130</v>
      </c>
      <c r="C421" s="20" t="s">
        <v>4425</v>
      </c>
      <c r="D421" s="22" t="s">
        <v>534</v>
      </c>
    </row>
    <row r="422" spans="1:4" ht="13.5" x14ac:dyDescent="0.25">
      <c r="A422" s="20" t="s">
        <v>1131</v>
      </c>
      <c r="B422" s="20" t="s">
        <v>1132</v>
      </c>
      <c r="C422" s="20" t="s">
        <v>4426</v>
      </c>
      <c r="D422" s="22" t="s">
        <v>537</v>
      </c>
    </row>
    <row r="423" spans="1:4" ht="13.5" x14ac:dyDescent="0.25">
      <c r="A423" s="20" t="s">
        <v>1133</v>
      </c>
      <c r="B423" s="20" t="s">
        <v>1134</v>
      </c>
      <c r="C423" s="20" t="s">
        <v>4427</v>
      </c>
      <c r="D423" s="22" t="s">
        <v>540</v>
      </c>
    </row>
    <row r="424" spans="1:4" ht="26.25" x14ac:dyDescent="0.25">
      <c r="A424" s="20" t="s">
        <v>1135</v>
      </c>
      <c r="B424" s="20" t="s">
        <v>1136</v>
      </c>
      <c r="C424" s="20" t="s">
        <v>4428</v>
      </c>
      <c r="D424" s="22" t="s">
        <v>543</v>
      </c>
    </row>
    <row r="425" spans="1:4" ht="13.5" x14ac:dyDescent="0.25">
      <c r="A425" s="20" t="s">
        <v>1137</v>
      </c>
      <c r="B425" s="20" t="s">
        <v>1138</v>
      </c>
      <c r="C425" s="20" t="s">
        <v>4429</v>
      </c>
      <c r="D425" s="22" t="s">
        <v>546</v>
      </c>
    </row>
    <row r="426" spans="1:4" ht="13.5" x14ac:dyDescent="0.25">
      <c r="A426" s="20" t="s">
        <v>1139</v>
      </c>
      <c r="B426" s="20" t="s">
        <v>1140</v>
      </c>
      <c r="C426" s="20" t="s">
        <v>4430</v>
      </c>
      <c r="D426" s="22" t="s">
        <v>549</v>
      </c>
    </row>
    <row r="427" spans="1:4" ht="13.5" x14ac:dyDescent="0.25">
      <c r="A427" s="20" t="s">
        <v>1141</v>
      </c>
      <c r="B427" s="20" t="s">
        <v>1142</v>
      </c>
      <c r="C427" s="20" t="s">
        <v>4431</v>
      </c>
      <c r="D427" s="22" t="s">
        <v>552</v>
      </c>
    </row>
    <row r="428" spans="1:4" ht="39" x14ac:dyDescent="0.25">
      <c r="A428" s="20" t="s">
        <v>1143</v>
      </c>
      <c r="B428" s="20" t="s">
        <v>1144</v>
      </c>
      <c r="C428" s="20" t="s">
        <v>4432</v>
      </c>
      <c r="D428" s="22" t="s">
        <v>555</v>
      </c>
    </row>
    <row r="429" spans="1:4" ht="13.5" x14ac:dyDescent="0.25">
      <c r="A429" s="20" t="s">
        <v>1145</v>
      </c>
      <c r="B429" s="20" t="s">
        <v>1146</v>
      </c>
      <c r="C429" s="20" t="s">
        <v>4433</v>
      </c>
      <c r="D429" s="22" t="s">
        <v>558</v>
      </c>
    </row>
    <row r="430" spans="1:4" ht="13.5" x14ac:dyDescent="0.25">
      <c r="A430" s="20" t="s">
        <v>1147</v>
      </c>
      <c r="B430" s="20" t="s">
        <v>1148</v>
      </c>
      <c r="C430" s="20" t="s">
        <v>4434</v>
      </c>
      <c r="D430" s="22" t="s">
        <v>561</v>
      </c>
    </row>
    <row r="431" spans="1:4" ht="51.75" x14ac:dyDescent="0.25">
      <c r="A431" s="20" t="s">
        <v>1149</v>
      </c>
      <c r="B431" s="20" t="s">
        <v>1150</v>
      </c>
      <c r="C431" s="20" t="s">
        <v>4435</v>
      </c>
      <c r="D431" s="22" t="s">
        <v>564</v>
      </c>
    </row>
    <row r="432" spans="1:4" ht="26.25" x14ac:dyDescent="0.25">
      <c r="A432" s="20" t="s">
        <v>1151</v>
      </c>
      <c r="B432" s="20" t="s">
        <v>1152</v>
      </c>
      <c r="C432" s="20" t="s">
        <v>4436</v>
      </c>
      <c r="D432" s="22" t="s">
        <v>567</v>
      </c>
    </row>
    <row r="433" spans="1:4" ht="13.5" x14ac:dyDescent="0.25">
      <c r="A433" s="20" t="s">
        <v>1153</v>
      </c>
      <c r="B433" s="20" t="s">
        <v>1154</v>
      </c>
      <c r="C433" s="20" t="s">
        <v>4437</v>
      </c>
      <c r="D433" s="22" t="s">
        <v>191</v>
      </c>
    </row>
    <row r="434" spans="1:4" ht="13.5" x14ac:dyDescent="0.25">
      <c r="A434" s="20" t="s">
        <v>3395</v>
      </c>
      <c r="B434" s="20" t="s">
        <v>3396</v>
      </c>
      <c r="C434" s="20" t="s">
        <v>4438</v>
      </c>
      <c r="D434" s="22" t="s">
        <v>3397</v>
      </c>
    </row>
    <row r="435" spans="1:4" ht="13.5" x14ac:dyDescent="0.25">
      <c r="A435" s="20" t="s">
        <v>1155</v>
      </c>
      <c r="B435" s="20" t="s">
        <v>1156</v>
      </c>
      <c r="C435" s="20" t="s">
        <v>4439</v>
      </c>
      <c r="D435" s="22" t="s">
        <v>194</v>
      </c>
    </row>
    <row r="436" spans="1:4" ht="13.5" x14ac:dyDescent="0.25">
      <c r="A436" s="20" t="s">
        <v>1157</v>
      </c>
      <c r="B436" s="20" t="s">
        <v>1158</v>
      </c>
      <c r="C436" s="20" t="s">
        <v>4440</v>
      </c>
      <c r="D436" s="22" t="s">
        <v>197</v>
      </c>
    </row>
    <row r="437" spans="1:4" ht="13.5" x14ac:dyDescent="0.25">
      <c r="A437" s="20" t="s">
        <v>1159</v>
      </c>
      <c r="B437" s="20" t="s">
        <v>1160</v>
      </c>
      <c r="C437" s="20" t="s">
        <v>4441</v>
      </c>
      <c r="D437" s="22" t="s">
        <v>576</v>
      </c>
    </row>
    <row r="438" spans="1:4" ht="39" x14ac:dyDescent="0.25">
      <c r="A438" s="20" t="s">
        <v>1161</v>
      </c>
      <c r="B438" s="20" t="s">
        <v>1162</v>
      </c>
      <c r="C438" s="20" t="s">
        <v>4442</v>
      </c>
      <c r="D438" s="22" t="s">
        <v>579</v>
      </c>
    </row>
    <row r="439" spans="1:4" ht="13.5" x14ac:dyDescent="0.25">
      <c r="A439" s="20" t="s">
        <v>1163</v>
      </c>
      <c r="B439" s="20" t="s">
        <v>1164</v>
      </c>
      <c r="C439" s="20" t="s">
        <v>4443</v>
      </c>
      <c r="D439" s="22" t="s">
        <v>582</v>
      </c>
    </row>
    <row r="440" spans="1:4" ht="13.5" x14ac:dyDescent="0.25">
      <c r="A440" s="20" t="s">
        <v>1165</v>
      </c>
      <c r="B440" s="20" t="s">
        <v>1166</v>
      </c>
      <c r="C440" s="20" t="s">
        <v>4444</v>
      </c>
      <c r="D440" s="22" t="s">
        <v>585</v>
      </c>
    </row>
    <row r="441" spans="1:4" ht="27" x14ac:dyDescent="0.25">
      <c r="A441" s="16" t="s">
        <v>1167</v>
      </c>
      <c r="B441" s="16" t="s">
        <v>1168</v>
      </c>
      <c r="C441" s="16" t="s">
        <v>4445</v>
      </c>
      <c r="D441" s="17" t="s">
        <v>588</v>
      </c>
    </row>
    <row r="442" spans="1:4" ht="26.25" x14ac:dyDescent="0.25">
      <c r="A442" s="20" t="s">
        <v>1169</v>
      </c>
      <c r="B442" s="20" t="s">
        <v>1170</v>
      </c>
      <c r="C442" s="20" t="s">
        <v>4446</v>
      </c>
      <c r="D442" s="22" t="s">
        <v>591</v>
      </c>
    </row>
    <row r="443" spans="1:4" ht="26.25" x14ac:dyDescent="0.25">
      <c r="A443" s="20" t="s">
        <v>1171</v>
      </c>
      <c r="B443" s="20" t="s">
        <v>1172</v>
      </c>
      <c r="C443" s="20" t="s">
        <v>4447</v>
      </c>
      <c r="D443" s="22" t="s">
        <v>227</v>
      </c>
    </row>
    <row r="444" spans="1:4" ht="26.25" x14ac:dyDescent="0.25">
      <c r="A444" s="20" t="s">
        <v>1173</v>
      </c>
      <c r="B444" s="20" t="s">
        <v>1174</v>
      </c>
      <c r="C444" s="20" t="s">
        <v>4448</v>
      </c>
      <c r="D444" s="22" t="s">
        <v>230</v>
      </c>
    </row>
    <row r="445" spans="1:4" ht="39" x14ac:dyDescent="0.25">
      <c r="A445" s="20" t="s">
        <v>1175</v>
      </c>
      <c r="B445" s="20" t="s">
        <v>1176</v>
      </c>
      <c r="C445" s="20" t="s">
        <v>4449</v>
      </c>
      <c r="D445" s="22" t="s">
        <v>1177</v>
      </c>
    </row>
    <row r="446" spans="1:4" ht="39" x14ac:dyDescent="0.25">
      <c r="A446" s="20" t="s">
        <v>1178</v>
      </c>
      <c r="B446" s="20" t="s">
        <v>1179</v>
      </c>
      <c r="C446" s="20" t="s">
        <v>4450</v>
      </c>
      <c r="D446" s="22" t="s">
        <v>233</v>
      </c>
    </row>
    <row r="447" spans="1:4" ht="26.25" x14ac:dyDescent="0.25">
      <c r="A447" s="20" t="s">
        <v>1180</v>
      </c>
      <c r="B447" s="20" t="s">
        <v>1181</v>
      </c>
      <c r="C447" s="20" t="s">
        <v>4451</v>
      </c>
      <c r="D447" s="22" t="s">
        <v>236</v>
      </c>
    </row>
    <row r="448" spans="1:4" ht="26.25" x14ac:dyDescent="0.25">
      <c r="A448" s="20" t="s">
        <v>1182</v>
      </c>
      <c r="B448" s="20" t="s">
        <v>1183</v>
      </c>
      <c r="C448" s="20" t="s">
        <v>4452</v>
      </c>
      <c r="D448" s="22" t="s">
        <v>239</v>
      </c>
    </row>
    <row r="449" spans="1:4" ht="26.25" x14ac:dyDescent="0.25">
      <c r="A449" s="20" t="s">
        <v>1184</v>
      </c>
      <c r="B449" s="20" t="s">
        <v>1185</v>
      </c>
      <c r="C449" s="20" t="s">
        <v>4453</v>
      </c>
      <c r="D449" s="22" t="s">
        <v>242</v>
      </c>
    </row>
    <row r="450" spans="1:4" ht="26.25" x14ac:dyDescent="0.25">
      <c r="A450" s="20" t="s">
        <v>1186</v>
      </c>
      <c r="B450" s="20" t="s">
        <v>1187</v>
      </c>
      <c r="C450" s="20" t="s">
        <v>4454</v>
      </c>
      <c r="D450" s="22" t="s">
        <v>245</v>
      </c>
    </row>
    <row r="451" spans="1:4" ht="39" x14ac:dyDescent="0.25">
      <c r="A451" s="20" t="s">
        <v>1188</v>
      </c>
      <c r="B451" s="20" t="s">
        <v>1189</v>
      </c>
      <c r="C451" s="20" t="s">
        <v>4455</v>
      </c>
      <c r="D451" s="22" t="s">
        <v>248</v>
      </c>
    </row>
    <row r="452" spans="1:4" ht="39" x14ac:dyDescent="0.25">
      <c r="A452" s="20" t="s">
        <v>1190</v>
      </c>
      <c r="B452" s="20" t="s">
        <v>1191</v>
      </c>
      <c r="C452" s="20" t="s">
        <v>4456</v>
      </c>
      <c r="D452" s="22" t="s">
        <v>251</v>
      </c>
    </row>
    <row r="453" spans="1:4" ht="26.25" x14ac:dyDescent="0.25">
      <c r="A453" s="20" t="s">
        <v>1192</v>
      </c>
      <c r="B453" s="20" t="s">
        <v>1193</v>
      </c>
      <c r="C453" s="20" t="s">
        <v>4457</v>
      </c>
      <c r="D453" s="22" t="s">
        <v>254</v>
      </c>
    </row>
    <row r="454" spans="1:4" ht="26.25" x14ac:dyDescent="0.25">
      <c r="A454" s="20" t="s">
        <v>1194</v>
      </c>
      <c r="B454" s="20" t="s">
        <v>1195</v>
      </c>
      <c r="C454" s="20" t="s">
        <v>4458</v>
      </c>
      <c r="D454" s="22" t="s">
        <v>257</v>
      </c>
    </row>
    <row r="455" spans="1:4" ht="51.75" x14ac:dyDescent="0.25">
      <c r="A455" s="20" t="s">
        <v>1196</v>
      </c>
      <c r="B455" s="20" t="s">
        <v>1197</v>
      </c>
      <c r="C455" s="20" t="s">
        <v>4459</v>
      </c>
      <c r="D455" s="22" t="s">
        <v>260</v>
      </c>
    </row>
    <row r="456" spans="1:4" ht="26.25" x14ac:dyDescent="0.25">
      <c r="A456" s="20" t="s">
        <v>1198</v>
      </c>
      <c r="B456" s="20" t="s">
        <v>1199</v>
      </c>
      <c r="C456" s="20" t="s">
        <v>4460</v>
      </c>
      <c r="D456" s="22" t="s">
        <v>263</v>
      </c>
    </row>
    <row r="457" spans="1:4" ht="39" x14ac:dyDescent="0.25">
      <c r="A457" s="20" t="s">
        <v>1200</v>
      </c>
      <c r="B457" s="20" t="s">
        <v>1201</v>
      </c>
      <c r="C457" s="20" t="s">
        <v>4461</v>
      </c>
      <c r="D457" s="22" t="s">
        <v>266</v>
      </c>
    </row>
    <row r="458" spans="1:4" ht="39" x14ac:dyDescent="0.25">
      <c r="A458" s="20" t="s">
        <v>1202</v>
      </c>
      <c r="B458" s="20" t="s">
        <v>1203</v>
      </c>
      <c r="C458" s="20" t="s">
        <v>4462</v>
      </c>
      <c r="D458" s="22" t="s">
        <v>269</v>
      </c>
    </row>
    <row r="459" spans="1:4" ht="64.5" x14ac:dyDescent="0.25">
      <c r="A459" s="20" t="s">
        <v>1204</v>
      </c>
      <c r="B459" s="20" t="s">
        <v>1205</v>
      </c>
      <c r="C459" s="20" t="s">
        <v>4463</v>
      </c>
      <c r="D459" s="22" t="s">
        <v>272</v>
      </c>
    </row>
    <row r="460" spans="1:4" ht="26.25" x14ac:dyDescent="0.25">
      <c r="A460" s="20" t="s">
        <v>1206</v>
      </c>
      <c r="B460" s="20" t="s">
        <v>1207</v>
      </c>
      <c r="C460" s="20" t="s">
        <v>4464</v>
      </c>
      <c r="D460" s="22" t="s">
        <v>275</v>
      </c>
    </row>
    <row r="461" spans="1:4" ht="39" x14ac:dyDescent="0.25">
      <c r="A461" s="20" t="s">
        <v>1208</v>
      </c>
      <c r="B461" s="20" t="s">
        <v>1209</v>
      </c>
      <c r="C461" s="20" t="s">
        <v>4465</v>
      </c>
      <c r="D461" s="22" t="s">
        <v>278</v>
      </c>
    </row>
    <row r="462" spans="1:4" ht="26.25" x14ac:dyDescent="0.25">
      <c r="A462" s="20" t="s">
        <v>1210</v>
      </c>
      <c r="B462" s="20" t="s">
        <v>1211</v>
      </c>
      <c r="C462" s="20" t="s">
        <v>4466</v>
      </c>
      <c r="D462" s="22" t="s">
        <v>281</v>
      </c>
    </row>
    <row r="463" spans="1:4" ht="13.5" x14ac:dyDescent="0.25">
      <c r="A463" s="20" t="s">
        <v>1212</v>
      </c>
      <c r="B463" s="20" t="s">
        <v>1213</v>
      </c>
      <c r="C463" s="20" t="s">
        <v>4467</v>
      </c>
      <c r="D463" s="22" t="s">
        <v>636</v>
      </c>
    </row>
    <row r="464" spans="1:4" ht="26.25" x14ac:dyDescent="0.25">
      <c r="A464" s="20" t="s">
        <v>1214</v>
      </c>
      <c r="B464" s="20" t="s">
        <v>1215</v>
      </c>
      <c r="C464" s="20" t="s">
        <v>4468</v>
      </c>
      <c r="D464" s="22" t="s">
        <v>284</v>
      </c>
    </row>
    <row r="465" spans="1:4" ht="39" x14ac:dyDescent="0.25">
      <c r="A465" s="20" t="s">
        <v>1216</v>
      </c>
      <c r="B465" s="20" t="s">
        <v>1217</v>
      </c>
      <c r="C465" s="20" t="s">
        <v>4469</v>
      </c>
      <c r="D465" s="22" t="s">
        <v>293</v>
      </c>
    </row>
    <row r="466" spans="1:4" ht="13.5" x14ac:dyDescent="0.25">
      <c r="A466" s="20" t="s">
        <v>1218</v>
      </c>
      <c r="B466" s="20" t="s">
        <v>1219</v>
      </c>
      <c r="C466" s="20" t="s">
        <v>4470</v>
      </c>
      <c r="D466" s="22" t="s">
        <v>296</v>
      </c>
    </row>
    <row r="467" spans="1:4" ht="39" x14ac:dyDescent="0.25">
      <c r="A467" s="20" t="s">
        <v>1220</v>
      </c>
      <c r="B467" s="20" t="s">
        <v>1221</v>
      </c>
      <c r="C467" s="20" t="s">
        <v>4471</v>
      </c>
      <c r="D467" s="22" t="s">
        <v>299</v>
      </c>
    </row>
    <row r="468" spans="1:4" ht="26.25" x14ac:dyDescent="0.25">
      <c r="A468" s="20" t="s">
        <v>1222</v>
      </c>
      <c r="B468" s="20" t="s">
        <v>1223</v>
      </c>
      <c r="C468" s="20" t="s">
        <v>4472</v>
      </c>
      <c r="D468" s="22" t="s">
        <v>302</v>
      </c>
    </row>
    <row r="469" spans="1:4" ht="13.5" x14ac:dyDescent="0.25">
      <c r="A469" s="16" t="s">
        <v>1224</v>
      </c>
      <c r="B469" s="16" t="s">
        <v>1225</v>
      </c>
      <c r="C469" s="16" t="s">
        <v>4473</v>
      </c>
      <c r="D469" s="17" t="s">
        <v>650</v>
      </c>
    </row>
    <row r="470" spans="1:4" ht="26.25" x14ac:dyDescent="0.25">
      <c r="A470" s="20" t="s">
        <v>1226</v>
      </c>
      <c r="B470" s="20" t="s">
        <v>1227</v>
      </c>
      <c r="C470" s="20" t="s">
        <v>4474</v>
      </c>
      <c r="D470" s="22" t="s">
        <v>653</v>
      </c>
    </row>
    <row r="471" spans="1:4" ht="26.25" x14ac:dyDescent="0.25">
      <c r="A471" s="20" t="s">
        <v>1228</v>
      </c>
      <c r="B471" s="20" t="s">
        <v>1229</v>
      </c>
      <c r="C471" s="20" t="s">
        <v>4475</v>
      </c>
      <c r="D471" s="22" t="s">
        <v>656</v>
      </c>
    </row>
    <row r="472" spans="1:4" ht="13.5" x14ac:dyDescent="0.25">
      <c r="A472" s="20" t="s">
        <v>1230</v>
      </c>
      <c r="B472" s="20" t="s">
        <v>1231</v>
      </c>
      <c r="C472" s="20" t="s">
        <v>4476</v>
      </c>
      <c r="D472" s="22" t="s">
        <v>659</v>
      </c>
    </row>
    <row r="473" spans="1:4" ht="26.25" x14ac:dyDescent="0.25">
      <c r="A473" s="20" t="s">
        <v>1232</v>
      </c>
      <c r="B473" s="20" t="s">
        <v>1233</v>
      </c>
      <c r="C473" s="20" t="s">
        <v>4477</v>
      </c>
      <c r="D473" s="22" t="s">
        <v>662</v>
      </c>
    </row>
    <row r="474" spans="1:4" ht="13.5" x14ac:dyDescent="0.25">
      <c r="A474" s="20" t="s">
        <v>1234</v>
      </c>
      <c r="B474" s="20" t="s">
        <v>1235</v>
      </c>
      <c r="C474" s="20" t="s">
        <v>4478</v>
      </c>
      <c r="D474" s="22" t="s">
        <v>665</v>
      </c>
    </row>
    <row r="475" spans="1:4" ht="13.5" x14ac:dyDescent="0.25">
      <c r="A475" s="20" t="s">
        <v>1236</v>
      </c>
      <c r="B475" s="20" t="s">
        <v>1237</v>
      </c>
      <c r="C475" s="20" t="s">
        <v>4479</v>
      </c>
      <c r="D475" s="22" t="s">
        <v>668</v>
      </c>
    </row>
    <row r="476" spans="1:4" ht="26.25" x14ac:dyDescent="0.25">
      <c r="A476" s="20" t="s">
        <v>1238</v>
      </c>
      <c r="B476" s="20" t="s">
        <v>1239</v>
      </c>
      <c r="C476" s="20" t="s">
        <v>4480</v>
      </c>
      <c r="D476" s="22" t="s">
        <v>671</v>
      </c>
    </row>
    <row r="477" spans="1:4" ht="67.5" x14ac:dyDescent="0.25">
      <c r="A477" s="16" t="s">
        <v>1240</v>
      </c>
      <c r="B477" s="16" t="s">
        <v>1241</v>
      </c>
      <c r="C477" s="16" t="s">
        <v>4481</v>
      </c>
      <c r="D477" s="17" t="s">
        <v>1242</v>
      </c>
    </row>
    <row r="478" spans="1:4" ht="26.25" x14ac:dyDescent="0.25">
      <c r="A478" s="94" t="s">
        <v>6834</v>
      </c>
      <c r="B478" s="94" t="s">
        <v>6832</v>
      </c>
      <c r="C478" s="94" t="s">
        <v>6835</v>
      </c>
      <c r="D478" s="95" t="s">
        <v>6833</v>
      </c>
    </row>
    <row r="479" spans="1:4" ht="26.25" x14ac:dyDescent="0.25">
      <c r="A479" s="20" t="s">
        <v>1243</v>
      </c>
      <c r="B479" s="20" t="s">
        <v>1244</v>
      </c>
      <c r="C479" s="20" t="s">
        <v>4482</v>
      </c>
      <c r="D479" s="22" t="s">
        <v>677</v>
      </c>
    </row>
    <row r="480" spans="1:4" ht="13.5" x14ac:dyDescent="0.25">
      <c r="A480" s="20" t="s">
        <v>1245</v>
      </c>
      <c r="B480" s="20" t="s">
        <v>1246</v>
      </c>
      <c r="C480" s="20" t="s">
        <v>4483</v>
      </c>
      <c r="D480" s="22" t="s">
        <v>680</v>
      </c>
    </row>
    <row r="481" spans="1:4" ht="13.5" x14ac:dyDescent="0.25">
      <c r="A481" s="20" t="s">
        <v>1247</v>
      </c>
      <c r="B481" s="20" t="s">
        <v>1248</v>
      </c>
      <c r="C481" s="20" t="s">
        <v>4484</v>
      </c>
      <c r="D481" s="22" t="s">
        <v>683</v>
      </c>
    </row>
    <row r="482" spans="1:4" ht="26.25" x14ac:dyDescent="0.25">
      <c r="A482" s="20" t="s">
        <v>1249</v>
      </c>
      <c r="B482" s="20" t="s">
        <v>1250</v>
      </c>
      <c r="C482" s="20" t="s">
        <v>4485</v>
      </c>
      <c r="D482" s="22" t="s">
        <v>686</v>
      </c>
    </row>
    <row r="483" spans="1:4" ht="13.5" x14ac:dyDescent="0.25">
      <c r="A483" s="20" t="s">
        <v>1251</v>
      </c>
      <c r="B483" s="20" t="s">
        <v>1252</v>
      </c>
      <c r="C483" s="20" t="s">
        <v>4486</v>
      </c>
      <c r="D483" s="22" t="s">
        <v>689</v>
      </c>
    </row>
    <row r="484" spans="1:4" ht="26.25" x14ac:dyDescent="0.25">
      <c r="A484" s="20" t="s">
        <v>1253</v>
      </c>
      <c r="B484" s="20" t="s">
        <v>1254</v>
      </c>
      <c r="C484" s="20" t="s">
        <v>4487</v>
      </c>
      <c r="D484" s="22" t="s">
        <v>692</v>
      </c>
    </row>
    <row r="485" spans="1:4" ht="26.25" x14ac:dyDescent="0.25">
      <c r="A485" s="20" t="s">
        <v>1255</v>
      </c>
      <c r="B485" s="20" t="s">
        <v>1256</v>
      </c>
      <c r="C485" s="20" t="s">
        <v>4488</v>
      </c>
      <c r="D485" s="22" t="s">
        <v>695</v>
      </c>
    </row>
    <row r="486" spans="1:4" ht="26.25" x14ac:dyDescent="0.25">
      <c r="A486" s="20" t="s">
        <v>1257</v>
      </c>
      <c r="B486" s="20" t="s">
        <v>1258</v>
      </c>
      <c r="C486" s="20" t="s">
        <v>4489</v>
      </c>
      <c r="D486" s="22" t="s">
        <v>698</v>
      </c>
    </row>
    <row r="487" spans="1:4" ht="26.25" x14ac:dyDescent="0.25">
      <c r="A487" s="20" t="s">
        <v>1259</v>
      </c>
      <c r="B487" s="20" t="s">
        <v>1260</v>
      </c>
      <c r="C487" s="20" t="s">
        <v>4490</v>
      </c>
      <c r="D487" s="22" t="s">
        <v>701</v>
      </c>
    </row>
    <row r="488" spans="1:4" ht="13.5" x14ac:dyDescent="0.25">
      <c r="A488" s="20" t="s">
        <v>1261</v>
      </c>
      <c r="B488" s="20" t="s">
        <v>1262</v>
      </c>
      <c r="C488" s="20" t="s">
        <v>4491</v>
      </c>
      <c r="D488" s="22" t="s">
        <v>704</v>
      </c>
    </row>
    <row r="489" spans="1:4" ht="13.5" x14ac:dyDescent="0.25">
      <c r="A489" s="20" t="s">
        <v>1263</v>
      </c>
      <c r="B489" s="20" t="s">
        <v>1264</v>
      </c>
      <c r="C489" s="20" t="s">
        <v>4492</v>
      </c>
      <c r="D489" s="22" t="s">
        <v>707</v>
      </c>
    </row>
    <row r="490" spans="1:4" ht="13.5" x14ac:dyDescent="0.25">
      <c r="A490" s="20" t="s">
        <v>1265</v>
      </c>
      <c r="B490" s="20" t="s">
        <v>1266</v>
      </c>
      <c r="C490" s="20" t="s">
        <v>4493</v>
      </c>
      <c r="D490" s="22" t="s">
        <v>710</v>
      </c>
    </row>
    <row r="491" spans="1:4" ht="13.5" x14ac:dyDescent="0.25">
      <c r="A491" s="20" t="s">
        <v>1267</v>
      </c>
      <c r="B491" s="20" t="s">
        <v>1268</v>
      </c>
      <c r="C491" s="20" t="s">
        <v>4494</v>
      </c>
      <c r="D491" s="22" t="s">
        <v>713</v>
      </c>
    </row>
    <row r="492" spans="1:4" ht="39" x14ac:dyDescent="0.25">
      <c r="A492" s="20" t="s">
        <v>1269</v>
      </c>
      <c r="B492" s="20" t="s">
        <v>1270</v>
      </c>
      <c r="C492" s="20" t="s">
        <v>4495</v>
      </c>
      <c r="D492" s="22" t="s">
        <v>716</v>
      </c>
    </row>
    <row r="493" spans="1:4" ht="26.25" x14ac:dyDescent="0.25">
      <c r="A493" s="20" t="s">
        <v>1271</v>
      </c>
      <c r="B493" s="20" t="s">
        <v>1272</v>
      </c>
      <c r="C493" s="20" t="s">
        <v>4496</v>
      </c>
      <c r="D493" s="22" t="s">
        <v>719</v>
      </c>
    </row>
    <row r="494" spans="1:4" ht="40.5" x14ac:dyDescent="0.25">
      <c r="A494" s="16" t="s">
        <v>1273</v>
      </c>
      <c r="B494" s="16" t="s">
        <v>1274</v>
      </c>
      <c r="C494" s="16" t="s">
        <v>4497</v>
      </c>
      <c r="D494" s="17" t="s">
        <v>722</v>
      </c>
    </row>
    <row r="495" spans="1:4" ht="39" x14ac:dyDescent="0.25">
      <c r="A495" s="20" t="s">
        <v>1275</v>
      </c>
      <c r="B495" s="20" t="s">
        <v>1276</v>
      </c>
      <c r="C495" s="20" t="s">
        <v>4498</v>
      </c>
      <c r="D495" s="22" t="s">
        <v>725</v>
      </c>
    </row>
    <row r="496" spans="1:4" ht="13.5" x14ac:dyDescent="0.25">
      <c r="A496" s="20" t="s">
        <v>1277</v>
      </c>
      <c r="B496" s="20" t="s">
        <v>1278</v>
      </c>
      <c r="C496" s="20" t="s">
        <v>4499</v>
      </c>
      <c r="D496" s="22" t="s">
        <v>728</v>
      </c>
    </row>
    <row r="497" spans="1:4" ht="51.75" x14ac:dyDescent="0.25">
      <c r="A497" s="20" t="s">
        <v>1279</v>
      </c>
      <c r="B497" s="20" t="s">
        <v>1280</v>
      </c>
      <c r="C497" s="20" t="s">
        <v>4500</v>
      </c>
      <c r="D497" s="22" t="s">
        <v>731</v>
      </c>
    </row>
    <row r="498" spans="1:4" ht="39" x14ac:dyDescent="0.25">
      <c r="A498" s="20" t="s">
        <v>1281</v>
      </c>
      <c r="B498" s="20" t="s">
        <v>1282</v>
      </c>
      <c r="C498" s="20" t="s">
        <v>4501</v>
      </c>
      <c r="D498" s="22" t="s">
        <v>1283</v>
      </c>
    </row>
    <row r="499" spans="1:4" ht="26.25" x14ac:dyDescent="0.25">
      <c r="A499" s="20" t="s">
        <v>1284</v>
      </c>
      <c r="B499" s="20" t="s">
        <v>1285</v>
      </c>
      <c r="C499" s="20" t="s">
        <v>4502</v>
      </c>
      <c r="D499" s="22" t="s">
        <v>734</v>
      </c>
    </row>
    <row r="500" spans="1:4" ht="26.25" x14ac:dyDescent="0.25">
      <c r="A500" s="20" t="s">
        <v>1286</v>
      </c>
      <c r="B500" s="20" t="s">
        <v>1287</v>
      </c>
      <c r="C500" s="20" t="s">
        <v>4503</v>
      </c>
      <c r="D500" s="22" t="s">
        <v>737</v>
      </c>
    </row>
    <row r="501" spans="1:4" ht="26.25" x14ac:dyDescent="0.25">
      <c r="A501" s="20" t="s">
        <v>1288</v>
      </c>
      <c r="B501" s="20" t="s">
        <v>1289</v>
      </c>
      <c r="C501" s="20" t="s">
        <v>4504</v>
      </c>
      <c r="D501" s="22" t="s">
        <v>740</v>
      </c>
    </row>
    <row r="502" spans="1:4" ht="26.25" x14ac:dyDescent="0.25">
      <c r="A502" s="20" t="s">
        <v>1290</v>
      </c>
      <c r="B502" s="20" t="s">
        <v>1291</v>
      </c>
      <c r="C502" s="20" t="s">
        <v>4505</v>
      </c>
      <c r="D502" s="22" t="s">
        <v>743</v>
      </c>
    </row>
    <row r="503" spans="1:4" ht="26.25" x14ac:dyDescent="0.25">
      <c r="A503" s="20" t="s">
        <v>1292</v>
      </c>
      <c r="B503" s="20" t="s">
        <v>1293</v>
      </c>
      <c r="C503" s="20" t="s">
        <v>4506</v>
      </c>
      <c r="D503" s="22" t="s">
        <v>746</v>
      </c>
    </row>
    <row r="504" spans="1:4" ht="26.25" x14ac:dyDescent="0.25">
      <c r="A504" s="20" t="s">
        <v>1294</v>
      </c>
      <c r="B504" s="20" t="s">
        <v>1295</v>
      </c>
      <c r="C504" s="20" t="s">
        <v>4507</v>
      </c>
      <c r="D504" s="22" t="s">
        <v>749</v>
      </c>
    </row>
    <row r="505" spans="1:4" ht="39" x14ac:dyDescent="0.25">
      <c r="A505" s="20" t="s">
        <v>1296</v>
      </c>
      <c r="B505" s="20" t="s">
        <v>1297</v>
      </c>
      <c r="C505" s="20" t="s">
        <v>4508</v>
      </c>
      <c r="D505" s="22" t="s">
        <v>752</v>
      </c>
    </row>
    <row r="506" spans="1:4" ht="27" x14ac:dyDescent="0.25">
      <c r="A506" s="16" t="s">
        <v>1298</v>
      </c>
      <c r="B506" s="16" t="s">
        <v>1299</v>
      </c>
      <c r="C506" s="16" t="s">
        <v>4509</v>
      </c>
      <c r="D506" s="17" t="s">
        <v>755</v>
      </c>
    </row>
    <row r="507" spans="1:4" ht="13.5" x14ac:dyDescent="0.25">
      <c r="A507" s="20" t="s">
        <v>1300</v>
      </c>
      <c r="B507" s="20" t="s">
        <v>1301</v>
      </c>
      <c r="C507" s="20" t="s">
        <v>4510</v>
      </c>
      <c r="D507" s="22" t="s">
        <v>767</v>
      </c>
    </row>
    <row r="508" spans="1:4" ht="26.25" x14ac:dyDescent="0.25">
      <c r="A508" s="20" t="s">
        <v>1302</v>
      </c>
      <c r="B508" s="20" t="s">
        <v>1303</v>
      </c>
      <c r="C508" s="20" t="s">
        <v>4511</v>
      </c>
      <c r="D508" s="22" t="s">
        <v>770</v>
      </c>
    </row>
    <row r="509" spans="1:4" ht="26.25" x14ac:dyDescent="0.25">
      <c r="A509" s="20" t="s">
        <v>1304</v>
      </c>
      <c r="B509" s="20" t="s">
        <v>1305</v>
      </c>
      <c r="C509" s="20" t="s">
        <v>4512</v>
      </c>
      <c r="D509" s="22" t="s">
        <v>773</v>
      </c>
    </row>
    <row r="510" spans="1:4" ht="26.25" x14ac:dyDescent="0.25">
      <c r="A510" s="20" t="s">
        <v>1306</v>
      </c>
      <c r="B510" s="20" t="s">
        <v>1307</v>
      </c>
      <c r="C510" s="20" t="s">
        <v>4513</v>
      </c>
      <c r="D510" s="22" t="s">
        <v>776</v>
      </c>
    </row>
    <row r="511" spans="1:4" ht="51.75" x14ac:dyDescent="0.25">
      <c r="A511" s="20" t="s">
        <v>1308</v>
      </c>
      <c r="B511" s="20" t="s">
        <v>1309</v>
      </c>
      <c r="C511" s="20" t="s">
        <v>4514</v>
      </c>
      <c r="D511" s="22" t="s">
        <v>779</v>
      </c>
    </row>
    <row r="512" spans="1:4" ht="51.75" x14ac:dyDescent="0.25">
      <c r="A512" s="20" t="s">
        <v>1310</v>
      </c>
      <c r="B512" s="20" t="s">
        <v>1311</v>
      </c>
      <c r="C512" s="20" t="s">
        <v>4515</v>
      </c>
      <c r="D512" s="22" t="s">
        <v>782</v>
      </c>
    </row>
    <row r="513" spans="1:4" ht="13.5" x14ac:dyDescent="0.25">
      <c r="A513" s="20" t="s">
        <v>1312</v>
      </c>
      <c r="B513" s="20" t="s">
        <v>1313</v>
      </c>
      <c r="C513" s="20" t="s">
        <v>4516</v>
      </c>
      <c r="D513" s="22" t="s">
        <v>785</v>
      </c>
    </row>
    <row r="514" spans="1:4" ht="26.25" x14ac:dyDescent="0.25">
      <c r="A514" s="20" t="s">
        <v>1314</v>
      </c>
      <c r="B514" s="20" t="s">
        <v>1315</v>
      </c>
      <c r="C514" s="20" t="s">
        <v>4517</v>
      </c>
      <c r="D514" s="22" t="s">
        <v>788</v>
      </c>
    </row>
    <row r="515" spans="1:4" ht="26.25" x14ac:dyDescent="0.25">
      <c r="A515" s="20" t="s">
        <v>1316</v>
      </c>
      <c r="B515" s="20" t="s">
        <v>1317</v>
      </c>
      <c r="C515" s="20" t="s">
        <v>4518</v>
      </c>
      <c r="D515" s="22" t="s">
        <v>791</v>
      </c>
    </row>
    <row r="516" spans="1:4" ht="26.25" x14ac:dyDescent="0.25">
      <c r="A516" s="20" t="s">
        <v>1318</v>
      </c>
      <c r="B516" s="20" t="s">
        <v>1319</v>
      </c>
      <c r="C516" s="20" t="s">
        <v>4519</v>
      </c>
      <c r="D516" s="22" t="s">
        <v>794</v>
      </c>
    </row>
    <row r="517" spans="1:4" ht="26.25" x14ac:dyDescent="0.25">
      <c r="A517" s="20" t="s">
        <v>1320</v>
      </c>
      <c r="B517" s="20" t="s">
        <v>1321</v>
      </c>
      <c r="C517" s="20" t="s">
        <v>4520</v>
      </c>
      <c r="D517" s="22" t="s">
        <v>797</v>
      </c>
    </row>
    <row r="518" spans="1:4" ht="26.25" x14ac:dyDescent="0.25">
      <c r="A518" s="20" t="s">
        <v>1322</v>
      </c>
      <c r="B518" s="20" t="s">
        <v>1323</v>
      </c>
      <c r="C518" s="20" t="s">
        <v>4521</v>
      </c>
      <c r="D518" s="22" t="s">
        <v>800</v>
      </c>
    </row>
    <row r="519" spans="1:4" ht="26.25" x14ac:dyDescent="0.25">
      <c r="A519" s="20" t="s">
        <v>1324</v>
      </c>
      <c r="B519" s="20" t="s">
        <v>1325</v>
      </c>
      <c r="C519" s="20" t="s">
        <v>4522</v>
      </c>
      <c r="D519" s="22" t="s">
        <v>803</v>
      </c>
    </row>
    <row r="520" spans="1:4" ht="26.25" x14ac:dyDescent="0.25">
      <c r="A520" s="20" t="s">
        <v>1326</v>
      </c>
      <c r="B520" s="20" t="s">
        <v>1327</v>
      </c>
      <c r="C520" s="20" t="s">
        <v>4523</v>
      </c>
      <c r="D520" s="22" t="s">
        <v>806</v>
      </c>
    </row>
    <row r="521" spans="1:4" ht="26.25" x14ac:dyDescent="0.25">
      <c r="A521" s="20" t="s">
        <v>1328</v>
      </c>
      <c r="B521" s="20" t="s">
        <v>1329</v>
      </c>
      <c r="C521" s="20" t="s">
        <v>4524</v>
      </c>
      <c r="D521" s="22" t="s">
        <v>809</v>
      </c>
    </row>
    <row r="522" spans="1:4" ht="13.5" x14ac:dyDescent="0.25">
      <c r="A522" s="20" t="s">
        <v>1330</v>
      </c>
      <c r="B522" s="20" t="s">
        <v>1331</v>
      </c>
      <c r="C522" s="20" t="s">
        <v>4525</v>
      </c>
      <c r="D522" s="22" t="s">
        <v>812</v>
      </c>
    </row>
    <row r="523" spans="1:4" ht="13.5" x14ac:dyDescent="0.25">
      <c r="A523" s="20" t="s">
        <v>1332</v>
      </c>
      <c r="B523" s="20" t="s">
        <v>1333</v>
      </c>
      <c r="C523" s="20" t="s">
        <v>4526</v>
      </c>
      <c r="D523" s="22" t="s">
        <v>815</v>
      </c>
    </row>
    <row r="524" spans="1:4" ht="39" x14ac:dyDescent="0.25">
      <c r="A524" s="20" t="s">
        <v>1334</v>
      </c>
      <c r="B524" s="20" t="s">
        <v>1335</v>
      </c>
      <c r="C524" s="20" t="s">
        <v>4527</v>
      </c>
      <c r="D524" s="22" t="s">
        <v>818</v>
      </c>
    </row>
    <row r="525" spans="1:4" ht="13.5" x14ac:dyDescent="0.25">
      <c r="A525" s="20" t="s">
        <v>1336</v>
      </c>
      <c r="B525" s="20" t="s">
        <v>1337</v>
      </c>
      <c r="C525" s="20" t="s">
        <v>4528</v>
      </c>
      <c r="D525" s="22" t="s">
        <v>821</v>
      </c>
    </row>
    <row r="526" spans="1:4" ht="13.5" x14ac:dyDescent="0.25">
      <c r="A526" s="20" t="s">
        <v>1338</v>
      </c>
      <c r="B526" s="20" t="s">
        <v>1339</v>
      </c>
      <c r="C526" s="20" t="s">
        <v>4529</v>
      </c>
      <c r="D526" s="22" t="s">
        <v>824</v>
      </c>
    </row>
    <row r="527" spans="1:4" ht="13.5" x14ac:dyDescent="0.25">
      <c r="A527" s="20" t="s">
        <v>1340</v>
      </c>
      <c r="B527" s="20" t="s">
        <v>1341</v>
      </c>
      <c r="C527" s="20" t="s">
        <v>4530</v>
      </c>
      <c r="D527" s="22" t="s">
        <v>827</v>
      </c>
    </row>
    <row r="528" spans="1:4" ht="13.5" x14ac:dyDescent="0.25">
      <c r="A528" s="20" t="s">
        <v>1342</v>
      </c>
      <c r="B528" s="20" t="s">
        <v>1343</v>
      </c>
      <c r="C528" s="20" t="s">
        <v>4531</v>
      </c>
      <c r="D528" s="22" t="s">
        <v>830</v>
      </c>
    </row>
    <row r="529" spans="1:4" ht="39" x14ac:dyDescent="0.25">
      <c r="A529" s="20" t="s">
        <v>1344</v>
      </c>
      <c r="B529" s="20" t="s">
        <v>1345</v>
      </c>
      <c r="C529" s="20" t="s">
        <v>4532</v>
      </c>
      <c r="D529" s="22" t="s">
        <v>833</v>
      </c>
    </row>
    <row r="530" spans="1:4" ht="13.5" x14ac:dyDescent="0.25">
      <c r="A530" s="20" t="s">
        <v>1346</v>
      </c>
      <c r="B530" s="20" t="s">
        <v>1347</v>
      </c>
      <c r="C530" s="20" t="s">
        <v>4533</v>
      </c>
      <c r="D530" s="22" t="s">
        <v>836</v>
      </c>
    </row>
    <row r="531" spans="1:4" ht="39" x14ac:dyDescent="0.25">
      <c r="A531" s="20" t="s">
        <v>1348</v>
      </c>
      <c r="B531" s="20" t="s">
        <v>1349</v>
      </c>
      <c r="C531" s="20" t="s">
        <v>4534</v>
      </c>
      <c r="D531" s="22" t="s">
        <v>839</v>
      </c>
    </row>
    <row r="532" spans="1:4" ht="13.5" x14ac:dyDescent="0.25">
      <c r="A532" s="20" t="s">
        <v>1350</v>
      </c>
      <c r="B532" s="20" t="s">
        <v>1351</v>
      </c>
      <c r="C532" s="20" t="s">
        <v>4535</v>
      </c>
      <c r="D532" s="22" t="s">
        <v>842</v>
      </c>
    </row>
    <row r="533" spans="1:4" ht="26.25" x14ac:dyDescent="0.25">
      <c r="A533" s="20" t="s">
        <v>1352</v>
      </c>
      <c r="B533" s="20" t="s">
        <v>1353</v>
      </c>
      <c r="C533" s="20" t="s">
        <v>4536</v>
      </c>
      <c r="D533" s="22" t="s">
        <v>845</v>
      </c>
    </row>
    <row r="534" spans="1:4" ht="26.25" x14ac:dyDescent="0.25">
      <c r="A534" s="20" t="s">
        <v>1354</v>
      </c>
      <c r="B534" s="20" t="s">
        <v>1355</v>
      </c>
      <c r="C534" s="20" t="s">
        <v>4537</v>
      </c>
      <c r="D534" s="22" t="s">
        <v>1356</v>
      </c>
    </row>
    <row r="535" spans="1:4" ht="26.25" x14ac:dyDescent="0.25">
      <c r="A535" s="20" t="s">
        <v>1357</v>
      </c>
      <c r="B535" s="20" t="s">
        <v>1358</v>
      </c>
      <c r="C535" s="20" t="s">
        <v>4538</v>
      </c>
      <c r="D535" s="22" t="s">
        <v>1359</v>
      </c>
    </row>
    <row r="536" spans="1:4" ht="13.5" x14ac:dyDescent="0.25">
      <c r="A536" s="20" t="s">
        <v>1360</v>
      </c>
      <c r="B536" s="20" t="s">
        <v>1361</v>
      </c>
      <c r="C536" s="20" t="s">
        <v>4539</v>
      </c>
      <c r="D536" s="22" t="s">
        <v>848</v>
      </c>
    </row>
    <row r="537" spans="1:4" ht="27" x14ac:dyDescent="0.25">
      <c r="A537" s="16" t="s">
        <v>1362</v>
      </c>
      <c r="B537" s="16" t="s">
        <v>1363</v>
      </c>
      <c r="C537" s="16" t="s">
        <v>4540</v>
      </c>
      <c r="D537" s="17" t="s">
        <v>863</v>
      </c>
    </row>
    <row r="538" spans="1:4" ht="26.25" x14ac:dyDescent="0.25">
      <c r="A538" s="20" t="s">
        <v>1364</v>
      </c>
      <c r="B538" s="20" t="s">
        <v>1365</v>
      </c>
      <c r="C538" s="20" t="s">
        <v>4541</v>
      </c>
      <c r="D538" s="22" t="s">
        <v>866</v>
      </c>
    </row>
    <row r="539" spans="1:4" ht="39" x14ac:dyDescent="0.25">
      <c r="A539" s="20" t="s">
        <v>1366</v>
      </c>
      <c r="B539" s="20" t="s">
        <v>1367</v>
      </c>
      <c r="C539" s="20" t="s">
        <v>4542</v>
      </c>
      <c r="D539" s="22" t="s">
        <v>869</v>
      </c>
    </row>
    <row r="540" spans="1:4" ht="13.5" x14ac:dyDescent="0.25">
      <c r="A540" s="20" t="s">
        <v>1368</v>
      </c>
      <c r="B540" s="20" t="s">
        <v>1369</v>
      </c>
      <c r="C540" s="20" t="s">
        <v>4543</v>
      </c>
      <c r="D540" s="22" t="s">
        <v>872</v>
      </c>
    </row>
    <row r="541" spans="1:4" ht="26.25" x14ac:dyDescent="0.25">
      <c r="A541" s="20" t="s">
        <v>1370</v>
      </c>
      <c r="B541" s="20" t="s">
        <v>1371</v>
      </c>
      <c r="C541" s="20" t="s">
        <v>4544</v>
      </c>
      <c r="D541" s="22" t="s">
        <v>875</v>
      </c>
    </row>
    <row r="542" spans="1:4" ht="13.5" x14ac:dyDescent="0.25">
      <c r="A542" s="20" t="s">
        <v>1372</v>
      </c>
      <c r="B542" s="20" t="s">
        <v>1373</v>
      </c>
      <c r="C542" s="20" t="s">
        <v>4545</v>
      </c>
      <c r="D542" s="22" t="s">
        <v>878</v>
      </c>
    </row>
    <row r="543" spans="1:4" ht="13.5" x14ac:dyDescent="0.25">
      <c r="A543" s="20" t="s">
        <v>1374</v>
      </c>
      <c r="B543" s="20" t="s">
        <v>1375</v>
      </c>
      <c r="C543" s="20" t="s">
        <v>4546</v>
      </c>
      <c r="D543" s="22" t="s">
        <v>881</v>
      </c>
    </row>
    <row r="544" spans="1:4" ht="26.25" x14ac:dyDescent="0.25">
      <c r="A544" s="20" t="s">
        <v>1376</v>
      </c>
      <c r="B544" s="20" t="s">
        <v>1377</v>
      </c>
      <c r="C544" s="20" t="s">
        <v>4547</v>
      </c>
      <c r="D544" s="22" t="s">
        <v>884</v>
      </c>
    </row>
    <row r="545" spans="1:11" ht="26.25" x14ac:dyDescent="0.25">
      <c r="A545" s="20" t="s">
        <v>1378</v>
      </c>
      <c r="B545" s="20" t="s">
        <v>1379</v>
      </c>
      <c r="C545" s="20" t="s">
        <v>4548</v>
      </c>
      <c r="D545" s="22" t="s">
        <v>887</v>
      </c>
    </row>
    <row r="546" spans="1:11" ht="39" x14ac:dyDescent="0.25">
      <c r="A546" s="20" t="s">
        <v>1380</v>
      </c>
      <c r="B546" s="20" t="s">
        <v>1381</v>
      </c>
      <c r="C546" s="20" t="s">
        <v>4549</v>
      </c>
      <c r="D546" s="22" t="s">
        <v>890</v>
      </c>
    </row>
    <row r="547" spans="1:11" ht="26.25" x14ac:dyDescent="0.25">
      <c r="A547" s="20" t="s">
        <v>1382</v>
      </c>
      <c r="B547" s="20" t="s">
        <v>1383</v>
      </c>
      <c r="C547" s="20" t="s">
        <v>4550</v>
      </c>
      <c r="D547" s="22" t="s">
        <v>893</v>
      </c>
    </row>
    <row r="548" spans="1:11" ht="13.5" x14ac:dyDescent="0.25">
      <c r="A548" s="20" t="s">
        <v>1384</v>
      </c>
      <c r="B548" s="20" t="s">
        <v>1385</v>
      </c>
      <c r="C548" s="20" t="s">
        <v>4551</v>
      </c>
      <c r="D548" s="22" t="s">
        <v>896</v>
      </c>
    </row>
    <row r="549" spans="1:11" ht="26.25" x14ac:dyDescent="0.25">
      <c r="A549" s="20" t="s">
        <v>1386</v>
      </c>
      <c r="B549" s="20" t="s">
        <v>1387</v>
      </c>
      <c r="C549" s="20" t="s">
        <v>4552</v>
      </c>
      <c r="D549" s="22" t="s">
        <v>902</v>
      </c>
    </row>
    <row r="550" spans="1:11" ht="13.5" x14ac:dyDescent="0.25">
      <c r="A550" s="20" t="s">
        <v>1388</v>
      </c>
      <c r="B550" s="20" t="s">
        <v>1389</v>
      </c>
      <c r="C550" s="20" t="s">
        <v>4553</v>
      </c>
      <c r="D550" s="22" t="s">
        <v>905</v>
      </c>
    </row>
    <row r="551" spans="1:11" ht="26.25" x14ac:dyDescent="0.25">
      <c r="A551" s="20" t="s">
        <v>1390</v>
      </c>
      <c r="B551" s="20" t="s">
        <v>1391</v>
      </c>
      <c r="C551" s="20" t="s">
        <v>4554</v>
      </c>
      <c r="D551" s="22" t="s">
        <v>908</v>
      </c>
    </row>
    <row r="552" spans="1:11" ht="13.5" x14ac:dyDescent="0.25">
      <c r="A552" s="20" t="s">
        <v>1392</v>
      </c>
      <c r="B552" s="20" t="s">
        <v>1393</v>
      </c>
      <c r="C552" s="20" t="s">
        <v>4555</v>
      </c>
      <c r="D552" s="22" t="s">
        <v>911</v>
      </c>
    </row>
    <row r="553" spans="1:11" ht="13.5" x14ac:dyDescent="0.25">
      <c r="A553" s="16" t="s">
        <v>1394</v>
      </c>
      <c r="B553" s="16" t="s">
        <v>4562</v>
      </c>
      <c r="C553" s="16" t="s">
        <v>5790</v>
      </c>
      <c r="D553" s="17" t="s">
        <v>1396</v>
      </c>
      <c r="G553" s="100"/>
    </row>
    <row r="554" spans="1:11" ht="27" x14ac:dyDescent="0.25">
      <c r="A554" s="16" t="s">
        <v>1397</v>
      </c>
      <c r="B554" s="16" t="s">
        <v>4563</v>
      </c>
      <c r="C554" s="16" t="s">
        <v>5791</v>
      </c>
      <c r="D554" s="17" t="s">
        <v>1399</v>
      </c>
      <c r="H554" s="100"/>
    </row>
    <row r="555" spans="1:11" ht="40.5" x14ac:dyDescent="0.25">
      <c r="A555" s="16" t="s">
        <v>1400</v>
      </c>
      <c r="B555" s="16" t="s">
        <v>4564</v>
      </c>
      <c r="C555" s="16" t="s">
        <v>5792</v>
      </c>
      <c r="D555" s="26" t="s">
        <v>1402</v>
      </c>
      <c r="I555" s="100"/>
    </row>
    <row r="556" spans="1:11" ht="27" x14ac:dyDescent="0.25">
      <c r="A556" s="16" t="s">
        <v>1403</v>
      </c>
      <c r="B556" s="16" t="s">
        <v>4565</v>
      </c>
      <c r="C556" s="16" t="s">
        <v>5793</v>
      </c>
      <c r="D556" s="26" t="s">
        <v>1405</v>
      </c>
      <c r="J556" s="100"/>
    </row>
    <row r="557" spans="1:11" ht="27" x14ac:dyDescent="0.25">
      <c r="A557" s="16" t="s">
        <v>1406</v>
      </c>
      <c r="B557" s="16" t="s">
        <v>4566</v>
      </c>
      <c r="C557" s="16" t="s">
        <v>5794</v>
      </c>
      <c r="D557" s="26" t="s">
        <v>1408</v>
      </c>
      <c r="K557" s="100"/>
    </row>
    <row r="558" spans="1:11" ht="13.5" x14ac:dyDescent="0.25">
      <c r="A558" s="16" t="s">
        <v>1409</v>
      </c>
      <c r="B558" s="16" t="s">
        <v>4567</v>
      </c>
      <c r="C558" s="16" t="s">
        <v>5795</v>
      </c>
      <c r="D558" s="17" t="s">
        <v>170</v>
      </c>
    </row>
    <row r="559" spans="1:11" ht="27" x14ac:dyDescent="0.25">
      <c r="A559" s="16" t="s">
        <v>1410</v>
      </c>
      <c r="B559" s="16" t="s">
        <v>4568</v>
      </c>
      <c r="C559" s="16" t="s">
        <v>5796</v>
      </c>
      <c r="D559" s="17" t="s">
        <v>330</v>
      </c>
    </row>
    <row r="560" spans="1:11" ht="27" x14ac:dyDescent="0.25">
      <c r="A560" s="27" t="s">
        <v>1411</v>
      </c>
      <c r="B560" s="27" t="s">
        <v>4569</v>
      </c>
      <c r="C560" s="27" t="s">
        <v>5797</v>
      </c>
      <c r="D560" s="28" t="s">
        <v>333</v>
      </c>
    </row>
    <row r="561" spans="1:4" ht="27" x14ac:dyDescent="0.25">
      <c r="A561" s="27" t="s">
        <v>1412</v>
      </c>
      <c r="B561" s="27" t="s">
        <v>4570</v>
      </c>
      <c r="C561" s="27" t="s">
        <v>5798</v>
      </c>
      <c r="D561" s="28" t="s">
        <v>369</v>
      </c>
    </row>
    <row r="562" spans="1:4" ht="40.5" x14ac:dyDescent="0.25">
      <c r="A562" s="27" t="s">
        <v>1413</v>
      </c>
      <c r="B562" s="27" t="s">
        <v>4571</v>
      </c>
      <c r="C562" s="27" t="s">
        <v>5799</v>
      </c>
      <c r="D562" s="28" t="s">
        <v>384</v>
      </c>
    </row>
    <row r="563" spans="1:4" ht="40.5" x14ac:dyDescent="0.25">
      <c r="A563" s="27" t="s">
        <v>1414</v>
      </c>
      <c r="B563" s="27" t="s">
        <v>4572</v>
      </c>
      <c r="C563" s="27" t="s">
        <v>5800</v>
      </c>
      <c r="D563" s="28" t="s">
        <v>459</v>
      </c>
    </row>
    <row r="564" spans="1:4" ht="27" x14ac:dyDescent="0.25">
      <c r="A564" s="27" t="s">
        <v>1415</v>
      </c>
      <c r="B564" s="27" t="s">
        <v>4573</v>
      </c>
      <c r="C564" s="27" t="s">
        <v>5801</v>
      </c>
      <c r="D564" s="28" t="s">
        <v>588</v>
      </c>
    </row>
    <row r="565" spans="1:4" ht="27" x14ac:dyDescent="0.25">
      <c r="A565" s="27" t="s">
        <v>1416</v>
      </c>
      <c r="B565" s="27" t="s">
        <v>4574</v>
      </c>
      <c r="C565" s="27" t="s">
        <v>5802</v>
      </c>
      <c r="D565" s="28" t="s">
        <v>650</v>
      </c>
    </row>
    <row r="566" spans="1:4" ht="54" x14ac:dyDescent="0.25">
      <c r="A566" s="27" t="s">
        <v>1417</v>
      </c>
      <c r="B566" s="27" t="s">
        <v>4575</v>
      </c>
      <c r="C566" s="27" t="s">
        <v>5803</v>
      </c>
      <c r="D566" s="28" t="s">
        <v>674</v>
      </c>
    </row>
    <row r="567" spans="1:4" ht="40.5" x14ac:dyDescent="0.25">
      <c r="A567" s="27" t="s">
        <v>1418</v>
      </c>
      <c r="B567" s="27" t="s">
        <v>4576</v>
      </c>
      <c r="C567" s="27" t="s">
        <v>5804</v>
      </c>
      <c r="D567" s="28" t="s">
        <v>722</v>
      </c>
    </row>
    <row r="568" spans="1:4" ht="27" x14ac:dyDescent="0.25">
      <c r="A568" s="27" t="s">
        <v>1419</v>
      </c>
      <c r="B568" s="27" t="s">
        <v>4577</v>
      </c>
      <c r="C568" s="27" t="s">
        <v>5805</v>
      </c>
      <c r="D568" s="28" t="s">
        <v>755</v>
      </c>
    </row>
    <row r="569" spans="1:4" ht="27" x14ac:dyDescent="0.25">
      <c r="A569" s="27" t="s">
        <v>1420</v>
      </c>
      <c r="B569" s="27" t="s">
        <v>4578</v>
      </c>
      <c r="C569" s="27" t="s">
        <v>5806</v>
      </c>
      <c r="D569" s="28" t="s">
        <v>863</v>
      </c>
    </row>
    <row r="570" spans="1:4" ht="27" x14ac:dyDescent="0.25">
      <c r="A570" s="27" t="s">
        <v>1421</v>
      </c>
      <c r="B570" s="27" t="s">
        <v>4579</v>
      </c>
      <c r="C570" s="27" t="s">
        <v>5807</v>
      </c>
      <c r="D570" s="28" t="s">
        <v>914</v>
      </c>
    </row>
    <row r="571" spans="1:4" ht="27" x14ac:dyDescent="0.25">
      <c r="A571" s="16" t="s">
        <v>1422</v>
      </c>
      <c r="B571" s="16" t="s">
        <v>4580</v>
      </c>
      <c r="C571" s="16" t="s">
        <v>5808</v>
      </c>
      <c r="D571" s="26" t="s">
        <v>1423</v>
      </c>
    </row>
    <row r="572" spans="1:4" ht="13.5" x14ac:dyDescent="0.25">
      <c r="A572" s="16" t="s">
        <v>1646</v>
      </c>
      <c r="B572" s="16" t="s">
        <v>4581</v>
      </c>
      <c r="C572" s="16" t="s">
        <v>5809</v>
      </c>
      <c r="D572" s="17" t="s">
        <v>170</v>
      </c>
    </row>
    <row r="573" spans="1:4" ht="27" x14ac:dyDescent="0.25">
      <c r="A573" s="16" t="s">
        <v>1647</v>
      </c>
      <c r="B573" s="16" t="s">
        <v>4582</v>
      </c>
      <c r="C573" s="16" t="s">
        <v>5810</v>
      </c>
      <c r="D573" s="17" t="s">
        <v>330</v>
      </c>
    </row>
    <row r="574" spans="1:4" ht="27" x14ac:dyDescent="0.25">
      <c r="A574" s="27" t="s">
        <v>1648</v>
      </c>
      <c r="B574" s="27" t="s">
        <v>4583</v>
      </c>
      <c r="C574" s="27" t="s">
        <v>5811</v>
      </c>
      <c r="D574" s="28" t="s">
        <v>333</v>
      </c>
    </row>
    <row r="575" spans="1:4" ht="27" x14ac:dyDescent="0.25">
      <c r="A575" s="27" t="s">
        <v>1649</v>
      </c>
      <c r="B575" s="27" t="s">
        <v>4584</v>
      </c>
      <c r="C575" s="27" t="s">
        <v>5812</v>
      </c>
      <c r="D575" s="28" t="s">
        <v>369</v>
      </c>
    </row>
    <row r="576" spans="1:4" ht="40.5" x14ac:dyDescent="0.25">
      <c r="A576" s="27" t="s">
        <v>1650</v>
      </c>
      <c r="B576" s="27" t="s">
        <v>4585</v>
      </c>
      <c r="C576" s="27" t="s">
        <v>5813</v>
      </c>
      <c r="D576" s="28" t="s">
        <v>384</v>
      </c>
    </row>
    <row r="577" spans="1:4" ht="40.5" x14ac:dyDescent="0.25">
      <c r="A577" s="27" t="s">
        <v>1651</v>
      </c>
      <c r="B577" s="27" t="s">
        <v>4586</v>
      </c>
      <c r="C577" s="27" t="s">
        <v>5814</v>
      </c>
      <c r="D577" s="28" t="s">
        <v>459</v>
      </c>
    </row>
    <row r="578" spans="1:4" ht="27" x14ac:dyDescent="0.25">
      <c r="A578" s="27" t="s">
        <v>1652</v>
      </c>
      <c r="B578" s="27" t="s">
        <v>4587</v>
      </c>
      <c r="C578" s="27" t="s">
        <v>5815</v>
      </c>
      <c r="D578" s="28" t="s">
        <v>588</v>
      </c>
    </row>
    <row r="579" spans="1:4" ht="27" x14ac:dyDescent="0.25">
      <c r="A579" s="27" t="s">
        <v>1653</v>
      </c>
      <c r="B579" s="27" t="s">
        <v>4588</v>
      </c>
      <c r="C579" s="27" t="s">
        <v>5816</v>
      </c>
      <c r="D579" s="28" t="s">
        <v>650</v>
      </c>
    </row>
    <row r="580" spans="1:4" ht="54" x14ac:dyDescent="0.25">
      <c r="A580" s="27" t="s">
        <v>1654</v>
      </c>
      <c r="B580" s="27" t="s">
        <v>4589</v>
      </c>
      <c r="C580" s="27" t="s">
        <v>5817</v>
      </c>
      <c r="D580" s="28" t="s">
        <v>674</v>
      </c>
    </row>
    <row r="581" spans="1:4" ht="40.5" x14ac:dyDescent="0.25">
      <c r="A581" s="27" t="s">
        <v>1655</v>
      </c>
      <c r="B581" s="27" t="s">
        <v>4590</v>
      </c>
      <c r="C581" s="27" t="s">
        <v>5818</v>
      </c>
      <c r="D581" s="28" t="s">
        <v>722</v>
      </c>
    </row>
    <row r="582" spans="1:4" ht="27" x14ac:dyDescent="0.25">
      <c r="A582" s="27" t="s">
        <v>1656</v>
      </c>
      <c r="B582" s="27" t="s">
        <v>4591</v>
      </c>
      <c r="C582" s="27" t="s">
        <v>5819</v>
      </c>
      <c r="D582" s="28" t="s">
        <v>755</v>
      </c>
    </row>
    <row r="583" spans="1:4" ht="27" x14ac:dyDescent="0.25">
      <c r="A583" s="27" t="s">
        <v>1657</v>
      </c>
      <c r="B583" s="27" t="s">
        <v>4592</v>
      </c>
      <c r="C583" s="27" t="s">
        <v>5820</v>
      </c>
      <c r="D583" s="28" t="s">
        <v>863</v>
      </c>
    </row>
    <row r="584" spans="1:4" ht="27" x14ac:dyDescent="0.25">
      <c r="A584" s="27" t="s">
        <v>1658</v>
      </c>
      <c r="B584" s="27" t="s">
        <v>4593</v>
      </c>
      <c r="C584" s="27" t="s">
        <v>5821</v>
      </c>
      <c r="D584" s="28" t="s">
        <v>914</v>
      </c>
    </row>
    <row r="585" spans="1:4" ht="27" x14ac:dyDescent="0.25">
      <c r="A585" s="16" t="s">
        <v>1424</v>
      </c>
      <c r="B585" s="16" t="s">
        <v>4594</v>
      </c>
      <c r="C585" s="16" t="s">
        <v>5822</v>
      </c>
      <c r="D585" s="26" t="s">
        <v>1425</v>
      </c>
    </row>
    <row r="586" spans="1:4" ht="13.5" x14ac:dyDescent="0.25">
      <c r="A586" s="16" t="s">
        <v>1672</v>
      </c>
      <c r="B586" s="16" t="s">
        <v>4595</v>
      </c>
      <c r="C586" s="16" t="s">
        <v>5823</v>
      </c>
      <c r="D586" s="17" t="s">
        <v>170</v>
      </c>
    </row>
    <row r="587" spans="1:4" ht="27" x14ac:dyDescent="0.25">
      <c r="A587" s="16" t="s">
        <v>1673</v>
      </c>
      <c r="B587" s="16" t="s">
        <v>4596</v>
      </c>
      <c r="C587" s="16" t="s">
        <v>5824</v>
      </c>
      <c r="D587" s="17" t="s">
        <v>330</v>
      </c>
    </row>
    <row r="588" spans="1:4" ht="27" x14ac:dyDescent="0.25">
      <c r="A588" s="27" t="s">
        <v>1674</v>
      </c>
      <c r="B588" s="27" t="s">
        <v>4597</v>
      </c>
      <c r="C588" s="27" t="s">
        <v>5825</v>
      </c>
      <c r="D588" s="28" t="s">
        <v>333</v>
      </c>
    </row>
    <row r="589" spans="1:4" ht="27" x14ac:dyDescent="0.25">
      <c r="A589" s="27" t="s">
        <v>1675</v>
      </c>
      <c r="B589" s="27" t="s">
        <v>4598</v>
      </c>
      <c r="C589" s="27" t="s">
        <v>5826</v>
      </c>
      <c r="D589" s="28" t="s">
        <v>369</v>
      </c>
    </row>
    <row r="590" spans="1:4" ht="40.5" x14ac:dyDescent="0.25">
      <c r="A590" s="27" t="s">
        <v>1676</v>
      </c>
      <c r="B590" s="27" t="s">
        <v>4599</v>
      </c>
      <c r="C590" s="27" t="s">
        <v>5827</v>
      </c>
      <c r="D590" s="28" t="s">
        <v>384</v>
      </c>
    </row>
    <row r="591" spans="1:4" ht="40.5" x14ac:dyDescent="0.25">
      <c r="A591" s="27" t="s">
        <v>1677</v>
      </c>
      <c r="B591" s="27" t="s">
        <v>4600</v>
      </c>
      <c r="C591" s="27" t="s">
        <v>5828</v>
      </c>
      <c r="D591" s="28" t="s">
        <v>459</v>
      </c>
    </row>
    <row r="592" spans="1:4" ht="27" x14ac:dyDescent="0.25">
      <c r="A592" s="27" t="s">
        <v>1678</v>
      </c>
      <c r="B592" s="27" t="s">
        <v>4601</v>
      </c>
      <c r="C592" s="27" t="s">
        <v>5829</v>
      </c>
      <c r="D592" s="28" t="s">
        <v>588</v>
      </c>
    </row>
    <row r="593" spans="1:4" ht="27" x14ac:dyDescent="0.25">
      <c r="A593" s="27" t="s">
        <v>1679</v>
      </c>
      <c r="B593" s="27" t="s">
        <v>4602</v>
      </c>
      <c r="C593" s="27" t="s">
        <v>5830</v>
      </c>
      <c r="D593" s="28" t="s">
        <v>650</v>
      </c>
    </row>
    <row r="594" spans="1:4" ht="54" x14ac:dyDescent="0.25">
      <c r="A594" s="27" t="s">
        <v>1680</v>
      </c>
      <c r="B594" s="27" t="s">
        <v>4603</v>
      </c>
      <c r="C594" s="27" t="s">
        <v>5831</v>
      </c>
      <c r="D594" s="28" t="s">
        <v>674</v>
      </c>
    </row>
    <row r="595" spans="1:4" ht="40.5" x14ac:dyDescent="0.25">
      <c r="A595" s="27" t="s">
        <v>1681</v>
      </c>
      <c r="B595" s="27" t="s">
        <v>4604</v>
      </c>
      <c r="C595" s="27" t="s">
        <v>5832</v>
      </c>
      <c r="D595" s="28" t="s">
        <v>722</v>
      </c>
    </row>
    <row r="596" spans="1:4" ht="27" x14ac:dyDescent="0.25">
      <c r="A596" s="27" t="s">
        <v>1682</v>
      </c>
      <c r="B596" s="27" t="s">
        <v>4605</v>
      </c>
      <c r="C596" s="27" t="s">
        <v>5833</v>
      </c>
      <c r="D596" s="28" t="s">
        <v>755</v>
      </c>
    </row>
    <row r="597" spans="1:4" ht="27" x14ac:dyDescent="0.25">
      <c r="A597" s="27" t="s">
        <v>1683</v>
      </c>
      <c r="B597" s="27" t="s">
        <v>4606</v>
      </c>
      <c r="C597" s="27" t="s">
        <v>5834</v>
      </c>
      <c r="D597" s="28" t="s">
        <v>863</v>
      </c>
    </row>
    <row r="598" spans="1:4" ht="27" x14ac:dyDescent="0.25">
      <c r="A598" s="27" t="s">
        <v>1684</v>
      </c>
      <c r="B598" s="27" t="s">
        <v>4607</v>
      </c>
      <c r="C598" s="27" t="s">
        <v>5835</v>
      </c>
      <c r="D598" s="28" t="s">
        <v>914</v>
      </c>
    </row>
    <row r="599" spans="1:4" ht="27" x14ac:dyDescent="0.25">
      <c r="A599" s="16" t="s">
        <v>1426</v>
      </c>
      <c r="B599" s="16" t="s">
        <v>4608</v>
      </c>
      <c r="C599" s="16" t="s">
        <v>5836</v>
      </c>
      <c r="D599" s="26" t="s">
        <v>1427</v>
      </c>
    </row>
    <row r="600" spans="1:4" ht="13.5" x14ac:dyDescent="0.25">
      <c r="A600" s="16" t="s">
        <v>1707</v>
      </c>
      <c r="B600" s="16" t="s">
        <v>4609</v>
      </c>
      <c r="C600" s="16" t="s">
        <v>5837</v>
      </c>
      <c r="D600" s="17" t="s">
        <v>170</v>
      </c>
    </row>
    <row r="601" spans="1:4" ht="27" x14ac:dyDescent="0.25">
      <c r="A601" s="16" t="s">
        <v>1708</v>
      </c>
      <c r="B601" s="16" t="s">
        <v>4610</v>
      </c>
      <c r="C601" s="16" t="s">
        <v>5838</v>
      </c>
      <c r="D601" s="17" t="s">
        <v>330</v>
      </c>
    </row>
    <row r="602" spans="1:4" ht="27" x14ac:dyDescent="0.25">
      <c r="A602" s="27" t="s">
        <v>1709</v>
      </c>
      <c r="B602" s="27" t="s">
        <v>4611</v>
      </c>
      <c r="C602" s="27" t="s">
        <v>5839</v>
      </c>
      <c r="D602" s="28" t="s">
        <v>333</v>
      </c>
    </row>
    <row r="603" spans="1:4" ht="27" x14ac:dyDescent="0.25">
      <c r="A603" s="27" t="s">
        <v>1710</v>
      </c>
      <c r="B603" s="27" t="s">
        <v>4612</v>
      </c>
      <c r="C603" s="27" t="s">
        <v>5840</v>
      </c>
      <c r="D603" s="28" t="s">
        <v>369</v>
      </c>
    </row>
    <row r="604" spans="1:4" ht="40.5" x14ac:dyDescent="0.25">
      <c r="A604" s="27" t="s">
        <v>1711</v>
      </c>
      <c r="B604" s="27" t="s">
        <v>4613</v>
      </c>
      <c r="C604" s="27" t="s">
        <v>5841</v>
      </c>
      <c r="D604" s="28" t="s">
        <v>384</v>
      </c>
    </row>
    <row r="605" spans="1:4" ht="40.5" x14ac:dyDescent="0.25">
      <c r="A605" s="27" t="s">
        <v>1712</v>
      </c>
      <c r="B605" s="27" t="s">
        <v>4614</v>
      </c>
      <c r="C605" s="27" t="s">
        <v>5842</v>
      </c>
      <c r="D605" s="28" t="s">
        <v>459</v>
      </c>
    </row>
    <row r="606" spans="1:4" ht="27" x14ac:dyDescent="0.25">
      <c r="A606" s="27" t="s">
        <v>1713</v>
      </c>
      <c r="B606" s="27" t="s">
        <v>4615</v>
      </c>
      <c r="C606" s="27" t="s">
        <v>5843</v>
      </c>
      <c r="D606" s="28" t="s">
        <v>588</v>
      </c>
    </row>
    <row r="607" spans="1:4" ht="27" x14ac:dyDescent="0.25">
      <c r="A607" s="27" t="s">
        <v>1714</v>
      </c>
      <c r="B607" s="27" t="s">
        <v>4616</v>
      </c>
      <c r="C607" s="27" t="s">
        <v>5844</v>
      </c>
      <c r="D607" s="28" t="s">
        <v>650</v>
      </c>
    </row>
    <row r="608" spans="1:4" ht="54" x14ac:dyDescent="0.25">
      <c r="A608" s="27" t="s">
        <v>1715</v>
      </c>
      <c r="B608" s="27" t="s">
        <v>4617</v>
      </c>
      <c r="C608" s="27" t="s">
        <v>5845</v>
      </c>
      <c r="D608" s="28" t="s">
        <v>674</v>
      </c>
    </row>
    <row r="609" spans="1:4" ht="40.5" x14ac:dyDescent="0.25">
      <c r="A609" s="27" t="s">
        <v>1716</v>
      </c>
      <c r="B609" s="27" t="s">
        <v>4618</v>
      </c>
      <c r="C609" s="27" t="s">
        <v>5846</v>
      </c>
      <c r="D609" s="28" t="s">
        <v>722</v>
      </c>
    </row>
    <row r="610" spans="1:4" ht="27" x14ac:dyDescent="0.25">
      <c r="A610" s="27" t="s">
        <v>1717</v>
      </c>
      <c r="B610" s="27" t="s">
        <v>4619</v>
      </c>
      <c r="C610" s="27" t="s">
        <v>5847</v>
      </c>
      <c r="D610" s="28" t="s">
        <v>755</v>
      </c>
    </row>
    <row r="611" spans="1:4" ht="27" x14ac:dyDescent="0.25">
      <c r="A611" s="27" t="s">
        <v>1718</v>
      </c>
      <c r="B611" s="27" t="s">
        <v>4620</v>
      </c>
      <c r="C611" s="27" t="s">
        <v>5848</v>
      </c>
      <c r="D611" s="28" t="s">
        <v>863</v>
      </c>
    </row>
    <row r="612" spans="1:4" ht="27" x14ac:dyDescent="0.25">
      <c r="A612" s="27" t="s">
        <v>1719</v>
      </c>
      <c r="B612" s="27" t="s">
        <v>4621</v>
      </c>
      <c r="C612" s="27" t="s">
        <v>5849</v>
      </c>
      <c r="D612" s="28" t="s">
        <v>914</v>
      </c>
    </row>
    <row r="613" spans="1:4" ht="27" x14ac:dyDescent="0.25">
      <c r="A613" s="16" t="s">
        <v>1428</v>
      </c>
      <c r="B613" s="16" t="s">
        <v>4622</v>
      </c>
      <c r="C613" s="16" t="s">
        <v>5850</v>
      </c>
      <c r="D613" s="26" t="s">
        <v>1429</v>
      </c>
    </row>
    <row r="614" spans="1:4" ht="13.5" x14ac:dyDescent="0.25">
      <c r="A614" s="16" t="s">
        <v>1733</v>
      </c>
      <c r="B614" s="16" t="s">
        <v>4623</v>
      </c>
      <c r="C614" s="16" t="s">
        <v>5851</v>
      </c>
      <c r="D614" s="17" t="s">
        <v>170</v>
      </c>
    </row>
    <row r="615" spans="1:4" ht="27" x14ac:dyDescent="0.25">
      <c r="A615" s="16" t="s">
        <v>1734</v>
      </c>
      <c r="B615" s="16" t="s">
        <v>4624</v>
      </c>
      <c r="C615" s="16" t="s">
        <v>5852</v>
      </c>
      <c r="D615" s="17" t="s">
        <v>330</v>
      </c>
    </row>
    <row r="616" spans="1:4" ht="27" x14ac:dyDescent="0.25">
      <c r="A616" s="27" t="s">
        <v>1735</v>
      </c>
      <c r="B616" s="27" t="s">
        <v>4625</v>
      </c>
      <c r="C616" s="27" t="s">
        <v>5853</v>
      </c>
      <c r="D616" s="28" t="s">
        <v>333</v>
      </c>
    </row>
    <row r="617" spans="1:4" ht="27" x14ac:dyDescent="0.25">
      <c r="A617" s="27" t="s">
        <v>1736</v>
      </c>
      <c r="B617" s="27" t="s">
        <v>4626</v>
      </c>
      <c r="C617" s="27" t="s">
        <v>5854</v>
      </c>
      <c r="D617" s="28" t="s">
        <v>369</v>
      </c>
    </row>
    <row r="618" spans="1:4" ht="40.5" x14ac:dyDescent="0.25">
      <c r="A618" s="27" t="s">
        <v>1737</v>
      </c>
      <c r="B618" s="27" t="s">
        <v>4627</v>
      </c>
      <c r="C618" s="27" t="s">
        <v>5855</v>
      </c>
      <c r="D618" s="28" t="s">
        <v>384</v>
      </c>
    </row>
    <row r="619" spans="1:4" ht="40.5" x14ac:dyDescent="0.25">
      <c r="A619" s="27" t="s">
        <v>1738</v>
      </c>
      <c r="B619" s="27" t="s">
        <v>4628</v>
      </c>
      <c r="C619" s="27" t="s">
        <v>5856</v>
      </c>
      <c r="D619" s="28" t="s">
        <v>459</v>
      </c>
    </row>
    <row r="620" spans="1:4" ht="27" x14ac:dyDescent="0.25">
      <c r="A620" s="27" t="s">
        <v>1739</v>
      </c>
      <c r="B620" s="27" t="s">
        <v>4629</v>
      </c>
      <c r="C620" s="27" t="s">
        <v>5857</v>
      </c>
      <c r="D620" s="28" t="s">
        <v>588</v>
      </c>
    </row>
    <row r="621" spans="1:4" ht="27" x14ac:dyDescent="0.25">
      <c r="A621" s="27" t="s">
        <v>1740</v>
      </c>
      <c r="B621" s="27" t="s">
        <v>4630</v>
      </c>
      <c r="C621" s="27" t="s">
        <v>5858</v>
      </c>
      <c r="D621" s="28" t="s">
        <v>650</v>
      </c>
    </row>
    <row r="622" spans="1:4" ht="54" x14ac:dyDescent="0.25">
      <c r="A622" s="27" t="s">
        <v>1741</v>
      </c>
      <c r="B622" s="27" t="s">
        <v>4631</v>
      </c>
      <c r="C622" s="27" t="s">
        <v>5859</v>
      </c>
      <c r="D622" s="28" t="s">
        <v>674</v>
      </c>
    </row>
    <row r="623" spans="1:4" ht="40.5" x14ac:dyDescent="0.25">
      <c r="A623" s="27" t="s">
        <v>1742</v>
      </c>
      <c r="B623" s="27" t="s">
        <v>4632</v>
      </c>
      <c r="C623" s="27" t="s">
        <v>5860</v>
      </c>
      <c r="D623" s="28" t="s">
        <v>722</v>
      </c>
    </row>
    <row r="624" spans="1:4" ht="27" x14ac:dyDescent="0.25">
      <c r="A624" s="27" t="s">
        <v>1743</v>
      </c>
      <c r="B624" s="27" t="s">
        <v>4633</v>
      </c>
      <c r="C624" s="27" t="s">
        <v>5861</v>
      </c>
      <c r="D624" s="28" t="s">
        <v>755</v>
      </c>
    </row>
    <row r="625" spans="1:4" ht="27" x14ac:dyDescent="0.25">
      <c r="A625" s="27" t="s">
        <v>1744</v>
      </c>
      <c r="B625" s="27" t="s">
        <v>4634</v>
      </c>
      <c r="C625" s="27" t="s">
        <v>5862</v>
      </c>
      <c r="D625" s="28" t="s">
        <v>863</v>
      </c>
    </row>
    <row r="626" spans="1:4" ht="27" x14ac:dyDescent="0.25">
      <c r="A626" s="27" t="s">
        <v>1745</v>
      </c>
      <c r="B626" s="27" t="s">
        <v>4635</v>
      </c>
      <c r="C626" s="27" t="s">
        <v>5863</v>
      </c>
      <c r="D626" s="28" t="s">
        <v>914</v>
      </c>
    </row>
    <row r="627" spans="1:4" ht="27" x14ac:dyDescent="0.25">
      <c r="A627" s="16" t="s">
        <v>1430</v>
      </c>
      <c r="B627" s="16" t="s">
        <v>4636</v>
      </c>
      <c r="C627" s="16" t="s">
        <v>5864</v>
      </c>
      <c r="D627" s="26" t="s">
        <v>1431</v>
      </c>
    </row>
    <row r="628" spans="1:4" ht="13.5" x14ac:dyDescent="0.25">
      <c r="A628" s="16" t="s">
        <v>1759</v>
      </c>
      <c r="B628" s="16" t="s">
        <v>4637</v>
      </c>
      <c r="C628" s="16" t="s">
        <v>5865</v>
      </c>
      <c r="D628" s="17" t="s">
        <v>170</v>
      </c>
    </row>
    <row r="629" spans="1:4" ht="27" x14ac:dyDescent="0.25">
      <c r="A629" s="16" t="s">
        <v>1760</v>
      </c>
      <c r="B629" s="16" t="s">
        <v>4638</v>
      </c>
      <c r="C629" s="16" t="s">
        <v>5866</v>
      </c>
      <c r="D629" s="17" t="s">
        <v>330</v>
      </c>
    </row>
    <row r="630" spans="1:4" ht="27" x14ac:dyDescent="0.25">
      <c r="A630" s="27" t="s">
        <v>1761</v>
      </c>
      <c r="B630" s="27" t="s">
        <v>4639</v>
      </c>
      <c r="C630" s="27" t="s">
        <v>5867</v>
      </c>
      <c r="D630" s="28" t="s">
        <v>333</v>
      </c>
    </row>
    <row r="631" spans="1:4" ht="27" x14ac:dyDescent="0.25">
      <c r="A631" s="27" t="s">
        <v>1762</v>
      </c>
      <c r="B631" s="27" t="s">
        <v>4640</v>
      </c>
      <c r="C631" s="27" t="s">
        <v>5868</v>
      </c>
      <c r="D631" s="28" t="s">
        <v>369</v>
      </c>
    </row>
    <row r="632" spans="1:4" ht="40.5" x14ac:dyDescent="0.25">
      <c r="A632" s="27" t="s">
        <v>1763</v>
      </c>
      <c r="B632" s="27" t="s">
        <v>4641</v>
      </c>
      <c r="C632" s="27" t="s">
        <v>5869</v>
      </c>
      <c r="D632" s="28" t="s">
        <v>384</v>
      </c>
    </row>
    <row r="633" spans="1:4" ht="40.5" x14ac:dyDescent="0.25">
      <c r="A633" s="27" t="s">
        <v>1764</v>
      </c>
      <c r="B633" s="27" t="s">
        <v>4642</v>
      </c>
      <c r="C633" s="27" t="s">
        <v>5870</v>
      </c>
      <c r="D633" s="28" t="s">
        <v>459</v>
      </c>
    </row>
    <row r="634" spans="1:4" ht="27" x14ac:dyDescent="0.25">
      <c r="A634" s="27" t="s">
        <v>1765</v>
      </c>
      <c r="B634" s="27" t="s">
        <v>4643</v>
      </c>
      <c r="C634" s="27" t="s">
        <v>5871</v>
      </c>
      <c r="D634" s="28" t="s">
        <v>588</v>
      </c>
    </row>
    <row r="635" spans="1:4" ht="27" x14ac:dyDescent="0.25">
      <c r="A635" s="27" t="s">
        <v>1766</v>
      </c>
      <c r="B635" s="27" t="s">
        <v>4644</v>
      </c>
      <c r="C635" s="27" t="s">
        <v>5872</v>
      </c>
      <c r="D635" s="28" t="s">
        <v>650</v>
      </c>
    </row>
    <row r="636" spans="1:4" ht="54" x14ac:dyDescent="0.25">
      <c r="A636" s="27" t="s">
        <v>1767</v>
      </c>
      <c r="B636" s="27" t="s">
        <v>4645</v>
      </c>
      <c r="C636" s="27" t="s">
        <v>5873</v>
      </c>
      <c r="D636" s="28" t="s">
        <v>674</v>
      </c>
    </row>
    <row r="637" spans="1:4" ht="40.5" x14ac:dyDescent="0.25">
      <c r="A637" s="27" t="s">
        <v>1768</v>
      </c>
      <c r="B637" s="27" t="s">
        <v>4646</v>
      </c>
      <c r="C637" s="27" t="s">
        <v>5874</v>
      </c>
      <c r="D637" s="28" t="s">
        <v>722</v>
      </c>
    </row>
    <row r="638" spans="1:4" ht="27" x14ac:dyDescent="0.25">
      <c r="A638" s="27" t="s">
        <v>1769</v>
      </c>
      <c r="B638" s="27" t="s">
        <v>4647</v>
      </c>
      <c r="C638" s="27" t="s">
        <v>5875</v>
      </c>
      <c r="D638" s="28" t="s">
        <v>755</v>
      </c>
    </row>
    <row r="639" spans="1:4" ht="27" x14ac:dyDescent="0.25">
      <c r="A639" s="27" t="s">
        <v>1770</v>
      </c>
      <c r="B639" s="27" t="s">
        <v>4648</v>
      </c>
      <c r="C639" s="27" t="s">
        <v>5876</v>
      </c>
      <c r="D639" s="28" t="s">
        <v>863</v>
      </c>
    </row>
    <row r="640" spans="1:4" ht="27" x14ac:dyDescent="0.25">
      <c r="A640" s="27" t="s">
        <v>1771</v>
      </c>
      <c r="B640" s="27" t="s">
        <v>4649</v>
      </c>
      <c r="C640" s="27" t="s">
        <v>5877</v>
      </c>
      <c r="D640" s="28" t="s">
        <v>914</v>
      </c>
    </row>
    <row r="641" spans="1:4" ht="27" x14ac:dyDescent="0.25">
      <c r="A641" s="16" t="s">
        <v>1432</v>
      </c>
      <c r="B641" s="16" t="s">
        <v>4650</v>
      </c>
      <c r="C641" s="16" t="s">
        <v>5878</v>
      </c>
      <c r="D641" s="26" t="s">
        <v>1433</v>
      </c>
    </row>
    <row r="642" spans="1:4" ht="13.5" x14ac:dyDescent="0.25">
      <c r="A642" s="16" t="s">
        <v>1785</v>
      </c>
      <c r="B642" s="16" t="s">
        <v>4651</v>
      </c>
      <c r="C642" s="16" t="s">
        <v>5879</v>
      </c>
      <c r="D642" s="17" t="s">
        <v>170</v>
      </c>
    </row>
    <row r="643" spans="1:4" ht="27" x14ac:dyDescent="0.25">
      <c r="A643" s="16" t="s">
        <v>1786</v>
      </c>
      <c r="B643" s="16" t="s">
        <v>4652</v>
      </c>
      <c r="C643" s="16" t="s">
        <v>5880</v>
      </c>
      <c r="D643" s="17" t="s">
        <v>330</v>
      </c>
    </row>
    <row r="644" spans="1:4" ht="27" x14ac:dyDescent="0.25">
      <c r="A644" s="27" t="s">
        <v>1787</v>
      </c>
      <c r="B644" s="27" t="s">
        <v>4653</v>
      </c>
      <c r="C644" s="27" t="s">
        <v>5881</v>
      </c>
      <c r="D644" s="28" t="s">
        <v>333</v>
      </c>
    </row>
    <row r="645" spans="1:4" ht="27" x14ac:dyDescent="0.25">
      <c r="A645" s="27" t="s">
        <v>1788</v>
      </c>
      <c r="B645" s="27" t="s">
        <v>4654</v>
      </c>
      <c r="C645" s="27" t="s">
        <v>5882</v>
      </c>
      <c r="D645" s="28" t="s">
        <v>369</v>
      </c>
    </row>
    <row r="646" spans="1:4" ht="40.5" x14ac:dyDescent="0.25">
      <c r="A646" s="27" t="s">
        <v>1789</v>
      </c>
      <c r="B646" s="27" t="s">
        <v>4655</v>
      </c>
      <c r="C646" s="27" t="s">
        <v>5883</v>
      </c>
      <c r="D646" s="28" t="s">
        <v>384</v>
      </c>
    </row>
    <row r="647" spans="1:4" ht="40.5" x14ac:dyDescent="0.25">
      <c r="A647" s="27" t="s">
        <v>1790</v>
      </c>
      <c r="B647" s="27" t="s">
        <v>4656</v>
      </c>
      <c r="C647" s="27" t="s">
        <v>5884</v>
      </c>
      <c r="D647" s="28" t="s">
        <v>459</v>
      </c>
    </row>
    <row r="648" spans="1:4" ht="27" x14ac:dyDescent="0.25">
      <c r="A648" s="27" t="s">
        <v>1791</v>
      </c>
      <c r="B648" s="27" t="s">
        <v>4657</v>
      </c>
      <c r="C648" s="27" t="s">
        <v>5885</v>
      </c>
      <c r="D648" s="28" t="s">
        <v>588</v>
      </c>
    </row>
    <row r="649" spans="1:4" ht="27" x14ac:dyDescent="0.25">
      <c r="A649" s="27" t="s">
        <v>1792</v>
      </c>
      <c r="B649" s="27" t="s">
        <v>4658</v>
      </c>
      <c r="C649" s="27" t="s">
        <v>5886</v>
      </c>
      <c r="D649" s="28" t="s">
        <v>650</v>
      </c>
    </row>
    <row r="650" spans="1:4" ht="54" x14ac:dyDescent="0.25">
      <c r="A650" s="27" t="s">
        <v>1793</v>
      </c>
      <c r="B650" s="27" t="s">
        <v>4659</v>
      </c>
      <c r="C650" s="27" t="s">
        <v>5887</v>
      </c>
      <c r="D650" s="28" t="s">
        <v>674</v>
      </c>
    </row>
    <row r="651" spans="1:4" ht="40.5" x14ac:dyDescent="0.25">
      <c r="A651" s="27" t="s">
        <v>1794</v>
      </c>
      <c r="B651" s="27" t="s">
        <v>4660</v>
      </c>
      <c r="C651" s="27" t="s">
        <v>5888</v>
      </c>
      <c r="D651" s="28" t="s">
        <v>722</v>
      </c>
    </row>
    <row r="652" spans="1:4" ht="27" x14ac:dyDescent="0.25">
      <c r="A652" s="27" t="s">
        <v>1795</v>
      </c>
      <c r="B652" s="27" t="s">
        <v>4661</v>
      </c>
      <c r="C652" s="27" t="s">
        <v>5889</v>
      </c>
      <c r="D652" s="28" t="s">
        <v>755</v>
      </c>
    </row>
    <row r="653" spans="1:4" ht="27" x14ac:dyDescent="0.25">
      <c r="A653" s="27" t="s">
        <v>1796</v>
      </c>
      <c r="B653" s="27" t="s">
        <v>4662</v>
      </c>
      <c r="C653" s="27" t="s">
        <v>5890</v>
      </c>
      <c r="D653" s="28" t="s">
        <v>863</v>
      </c>
    </row>
    <row r="654" spans="1:4" ht="27" x14ac:dyDescent="0.25">
      <c r="A654" s="27" t="s">
        <v>1797</v>
      </c>
      <c r="B654" s="27" t="s">
        <v>4663</v>
      </c>
      <c r="C654" s="27" t="s">
        <v>5891</v>
      </c>
      <c r="D654" s="28" t="s">
        <v>914</v>
      </c>
    </row>
    <row r="655" spans="1:4" ht="27" x14ac:dyDescent="0.25">
      <c r="A655" s="16" t="s">
        <v>1434</v>
      </c>
      <c r="B655" s="16" t="s">
        <v>4664</v>
      </c>
      <c r="C655" s="16" t="s">
        <v>5892</v>
      </c>
      <c r="D655" s="26" t="s">
        <v>1435</v>
      </c>
    </row>
    <row r="656" spans="1:4" ht="13.5" x14ac:dyDescent="0.25">
      <c r="A656" s="16" t="s">
        <v>1811</v>
      </c>
      <c r="B656" s="16" t="s">
        <v>4665</v>
      </c>
      <c r="C656" s="16" t="s">
        <v>5893</v>
      </c>
      <c r="D656" s="17" t="s">
        <v>170</v>
      </c>
    </row>
    <row r="657" spans="1:4" ht="27" x14ac:dyDescent="0.25">
      <c r="A657" s="16" t="s">
        <v>1812</v>
      </c>
      <c r="B657" s="16" t="s">
        <v>4666</v>
      </c>
      <c r="C657" s="16" t="s">
        <v>5894</v>
      </c>
      <c r="D657" s="17" t="s">
        <v>330</v>
      </c>
    </row>
    <row r="658" spans="1:4" ht="27" x14ac:dyDescent="0.25">
      <c r="A658" s="27" t="s">
        <v>1813</v>
      </c>
      <c r="B658" s="27" t="s">
        <v>4667</v>
      </c>
      <c r="C658" s="27" t="s">
        <v>5895</v>
      </c>
      <c r="D658" s="28" t="s">
        <v>333</v>
      </c>
    </row>
    <row r="659" spans="1:4" ht="27" x14ac:dyDescent="0.25">
      <c r="A659" s="27" t="s">
        <v>1814</v>
      </c>
      <c r="B659" s="27" t="s">
        <v>4668</v>
      </c>
      <c r="C659" s="27" t="s">
        <v>5896</v>
      </c>
      <c r="D659" s="28" t="s">
        <v>369</v>
      </c>
    </row>
    <row r="660" spans="1:4" ht="40.5" x14ac:dyDescent="0.25">
      <c r="A660" s="27" t="s">
        <v>1815</v>
      </c>
      <c r="B660" s="27" t="s">
        <v>4669</v>
      </c>
      <c r="C660" s="27" t="s">
        <v>5897</v>
      </c>
      <c r="D660" s="28" t="s">
        <v>384</v>
      </c>
    </row>
    <row r="661" spans="1:4" ht="40.5" x14ac:dyDescent="0.25">
      <c r="A661" s="27" t="s">
        <v>1816</v>
      </c>
      <c r="B661" s="27" t="s">
        <v>4670</v>
      </c>
      <c r="C661" s="27" t="s">
        <v>5898</v>
      </c>
      <c r="D661" s="28" t="s">
        <v>459</v>
      </c>
    </row>
    <row r="662" spans="1:4" ht="27" x14ac:dyDescent="0.25">
      <c r="A662" s="27" t="s">
        <v>1817</v>
      </c>
      <c r="B662" s="27" t="s">
        <v>4671</v>
      </c>
      <c r="C662" s="27" t="s">
        <v>5899</v>
      </c>
      <c r="D662" s="28" t="s">
        <v>588</v>
      </c>
    </row>
    <row r="663" spans="1:4" ht="27" x14ac:dyDescent="0.25">
      <c r="A663" s="27" t="s">
        <v>1818</v>
      </c>
      <c r="B663" s="27" t="s">
        <v>4672</v>
      </c>
      <c r="C663" s="27" t="s">
        <v>5900</v>
      </c>
      <c r="D663" s="28" t="s">
        <v>650</v>
      </c>
    </row>
    <row r="664" spans="1:4" ht="54" x14ac:dyDescent="0.25">
      <c r="A664" s="27" t="s">
        <v>1819</v>
      </c>
      <c r="B664" s="27" t="s">
        <v>4673</v>
      </c>
      <c r="C664" s="27" t="s">
        <v>5901</v>
      </c>
      <c r="D664" s="28" t="s">
        <v>674</v>
      </c>
    </row>
    <row r="665" spans="1:4" ht="40.5" x14ac:dyDescent="0.25">
      <c r="A665" s="27" t="s">
        <v>1820</v>
      </c>
      <c r="B665" s="27" t="s">
        <v>4674</v>
      </c>
      <c r="C665" s="27" t="s">
        <v>5902</v>
      </c>
      <c r="D665" s="28" t="s">
        <v>722</v>
      </c>
    </row>
    <row r="666" spans="1:4" ht="27" x14ac:dyDescent="0.25">
      <c r="A666" s="27" t="s">
        <v>1821</v>
      </c>
      <c r="B666" s="27" t="s">
        <v>4675</v>
      </c>
      <c r="C666" s="27" t="s">
        <v>5903</v>
      </c>
      <c r="D666" s="28" t="s">
        <v>755</v>
      </c>
    </row>
    <row r="667" spans="1:4" ht="27" x14ac:dyDescent="0.25">
      <c r="A667" s="27" t="s">
        <v>1822</v>
      </c>
      <c r="B667" s="27" t="s">
        <v>4676</v>
      </c>
      <c r="C667" s="27" t="s">
        <v>5904</v>
      </c>
      <c r="D667" s="28" t="s">
        <v>863</v>
      </c>
    </row>
    <row r="668" spans="1:4" ht="27" x14ac:dyDescent="0.25">
      <c r="A668" s="27" t="s">
        <v>1823</v>
      </c>
      <c r="B668" s="27" t="s">
        <v>4677</v>
      </c>
      <c r="C668" s="27" t="s">
        <v>5905</v>
      </c>
      <c r="D668" s="28" t="s">
        <v>914</v>
      </c>
    </row>
    <row r="669" spans="1:4" ht="27" x14ac:dyDescent="0.25">
      <c r="A669" s="16" t="s">
        <v>1436</v>
      </c>
      <c r="B669" s="16" t="s">
        <v>4678</v>
      </c>
      <c r="C669" s="16" t="s">
        <v>5906</v>
      </c>
      <c r="D669" s="26" t="s">
        <v>1437</v>
      </c>
    </row>
    <row r="670" spans="1:4" ht="13.5" x14ac:dyDescent="0.25">
      <c r="A670" s="16" t="s">
        <v>1837</v>
      </c>
      <c r="B670" s="16" t="s">
        <v>4679</v>
      </c>
      <c r="C670" s="16" t="s">
        <v>5907</v>
      </c>
      <c r="D670" s="17" t="s">
        <v>170</v>
      </c>
    </row>
    <row r="671" spans="1:4" ht="27" x14ac:dyDescent="0.25">
      <c r="A671" s="16" t="s">
        <v>1838</v>
      </c>
      <c r="B671" s="16" t="s">
        <v>4680</v>
      </c>
      <c r="C671" s="16" t="s">
        <v>5908</v>
      </c>
      <c r="D671" s="17" t="s">
        <v>330</v>
      </c>
    </row>
    <row r="672" spans="1:4" ht="27" x14ac:dyDescent="0.25">
      <c r="A672" s="27" t="s">
        <v>1839</v>
      </c>
      <c r="B672" s="27" t="s">
        <v>4681</v>
      </c>
      <c r="C672" s="27" t="s">
        <v>5909</v>
      </c>
      <c r="D672" s="28" t="s">
        <v>333</v>
      </c>
    </row>
    <row r="673" spans="1:4" ht="27" x14ac:dyDescent="0.25">
      <c r="A673" s="27" t="s">
        <v>1840</v>
      </c>
      <c r="B673" s="27" t="s">
        <v>4682</v>
      </c>
      <c r="C673" s="27" t="s">
        <v>5910</v>
      </c>
      <c r="D673" s="28" t="s">
        <v>369</v>
      </c>
    </row>
    <row r="674" spans="1:4" ht="40.5" x14ac:dyDescent="0.25">
      <c r="A674" s="27" t="s">
        <v>1841</v>
      </c>
      <c r="B674" s="27" t="s">
        <v>4683</v>
      </c>
      <c r="C674" s="27" t="s">
        <v>5911</v>
      </c>
      <c r="D674" s="28" t="s">
        <v>384</v>
      </c>
    </row>
    <row r="675" spans="1:4" ht="40.5" x14ac:dyDescent="0.25">
      <c r="A675" s="27" t="s">
        <v>1842</v>
      </c>
      <c r="B675" s="27" t="s">
        <v>4684</v>
      </c>
      <c r="C675" s="27" t="s">
        <v>5912</v>
      </c>
      <c r="D675" s="28" t="s">
        <v>459</v>
      </c>
    </row>
    <row r="676" spans="1:4" ht="27" x14ac:dyDescent="0.25">
      <c r="A676" s="27" t="s">
        <v>1843</v>
      </c>
      <c r="B676" s="27" t="s">
        <v>4685</v>
      </c>
      <c r="C676" s="27" t="s">
        <v>5913</v>
      </c>
      <c r="D676" s="28" t="s">
        <v>588</v>
      </c>
    </row>
    <row r="677" spans="1:4" ht="27" x14ac:dyDescent="0.25">
      <c r="A677" s="27" t="s">
        <v>1844</v>
      </c>
      <c r="B677" s="27" t="s">
        <v>4686</v>
      </c>
      <c r="C677" s="27" t="s">
        <v>5914</v>
      </c>
      <c r="D677" s="28" t="s">
        <v>650</v>
      </c>
    </row>
    <row r="678" spans="1:4" ht="54" x14ac:dyDescent="0.25">
      <c r="A678" s="27" t="s">
        <v>1845</v>
      </c>
      <c r="B678" s="27" t="s">
        <v>4687</v>
      </c>
      <c r="C678" s="27" t="s">
        <v>5915</v>
      </c>
      <c r="D678" s="28" t="s">
        <v>674</v>
      </c>
    </row>
    <row r="679" spans="1:4" ht="40.5" x14ac:dyDescent="0.25">
      <c r="A679" s="27" t="s">
        <v>1846</v>
      </c>
      <c r="B679" s="27" t="s">
        <v>4688</v>
      </c>
      <c r="C679" s="27" t="s">
        <v>5916</v>
      </c>
      <c r="D679" s="28" t="s">
        <v>722</v>
      </c>
    </row>
    <row r="680" spans="1:4" ht="27" x14ac:dyDescent="0.25">
      <c r="A680" s="27" t="s">
        <v>1847</v>
      </c>
      <c r="B680" s="27" t="s">
        <v>4689</v>
      </c>
      <c r="C680" s="27" t="s">
        <v>5917</v>
      </c>
      <c r="D680" s="28" t="s">
        <v>755</v>
      </c>
    </row>
    <row r="681" spans="1:4" ht="27" x14ac:dyDescent="0.25">
      <c r="A681" s="27" t="s">
        <v>1848</v>
      </c>
      <c r="B681" s="27" t="s">
        <v>4690</v>
      </c>
      <c r="C681" s="27" t="s">
        <v>5918</v>
      </c>
      <c r="D681" s="28" t="s">
        <v>863</v>
      </c>
    </row>
    <row r="682" spans="1:4" ht="27" x14ac:dyDescent="0.25">
      <c r="A682" s="27" t="s">
        <v>1849</v>
      </c>
      <c r="B682" s="27" t="s">
        <v>4691</v>
      </c>
      <c r="C682" s="27" t="s">
        <v>5919</v>
      </c>
      <c r="D682" s="28" t="s">
        <v>914</v>
      </c>
    </row>
    <row r="683" spans="1:4" ht="27" x14ac:dyDescent="0.25">
      <c r="A683" s="16" t="s">
        <v>1438</v>
      </c>
      <c r="B683" s="16" t="s">
        <v>4692</v>
      </c>
      <c r="C683" s="16" t="s">
        <v>5920</v>
      </c>
      <c r="D683" s="26" t="s">
        <v>1439</v>
      </c>
    </row>
    <row r="684" spans="1:4" ht="13.5" x14ac:dyDescent="0.25">
      <c r="A684" s="16" t="s">
        <v>1863</v>
      </c>
      <c r="B684" s="16" t="s">
        <v>4693</v>
      </c>
      <c r="C684" s="16" t="s">
        <v>5921</v>
      </c>
      <c r="D684" s="17" t="s">
        <v>170</v>
      </c>
    </row>
    <row r="685" spans="1:4" ht="27" x14ac:dyDescent="0.25">
      <c r="A685" s="16" t="s">
        <v>1864</v>
      </c>
      <c r="B685" s="16" t="s">
        <v>4694</v>
      </c>
      <c r="C685" s="16" t="s">
        <v>5922</v>
      </c>
      <c r="D685" s="17" t="s">
        <v>330</v>
      </c>
    </row>
    <row r="686" spans="1:4" ht="27" x14ac:dyDescent="0.25">
      <c r="A686" s="27" t="s">
        <v>1865</v>
      </c>
      <c r="B686" s="27" t="s">
        <v>4695</v>
      </c>
      <c r="C686" s="27" t="s">
        <v>5923</v>
      </c>
      <c r="D686" s="28" t="s">
        <v>333</v>
      </c>
    </row>
    <row r="687" spans="1:4" ht="27" x14ac:dyDescent="0.25">
      <c r="A687" s="27" t="s">
        <v>1866</v>
      </c>
      <c r="B687" s="27" t="s">
        <v>4696</v>
      </c>
      <c r="C687" s="27" t="s">
        <v>5924</v>
      </c>
      <c r="D687" s="28" t="s">
        <v>369</v>
      </c>
    </row>
    <row r="688" spans="1:4" ht="40.5" x14ac:dyDescent="0.25">
      <c r="A688" s="27" t="s">
        <v>1867</v>
      </c>
      <c r="B688" s="27" t="s">
        <v>4697</v>
      </c>
      <c r="C688" s="27" t="s">
        <v>5925</v>
      </c>
      <c r="D688" s="28" t="s">
        <v>384</v>
      </c>
    </row>
    <row r="689" spans="1:4" ht="40.5" x14ac:dyDescent="0.25">
      <c r="A689" s="27" t="s">
        <v>1868</v>
      </c>
      <c r="B689" s="27" t="s">
        <v>4698</v>
      </c>
      <c r="C689" s="27" t="s">
        <v>5926</v>
      </c>
      <c r="D689" s="28" t="s">
        <v>459</v>
      </c>
    </row>
    <row r="690" spans="1:4" ht="27" x14ac:dyDescent="0.25">
      <c r="A690" s="27" t="s">
        <v>1869</v>
      </c>
      <c r="B690" s="27" t="s">
        <v>4699</v>
      </c>
      <c r="C690" s="27" t="s">
        <v>5927</v>
      </c>
      <c r="D690" s="28" t="s">
        <v>588</v>
      </c>
    </row>
    <row r="691" spans="1:4" ht="27" x14ac:dyDescent="0.25">
      <c r="A691" s="27" t="s">
        <v>1870</v>
      </c>
      <c r="B691" s="27" t="s">
        <v>4700</v>
      </c>
      <c r="C691" s="27" t="s">
        <v>5928</v>
      </c>
      <c r="D691" s="28" t="s">
        <v>650</v>
      </c>
    </row>
    <row r="692" spans="1:4" ht="54" x14ac:dyDescent="0.25">
      <c r="A692" s="27" t="s">
        <v>1871</v>
      </c>
      <c r="B692" s="27" t="s">
        <v>4701</v>
      </c>
      <c r="C692" s="27" t="s">
        <v>5929</v>
      </c>
      <c r="D692" s="28" t="s">
        <v>674</v>
      </c>
    </row>
    <row r="693" spans="1:4" ht="40.5" x14ac:dyDescent="0.25">
      <c r="A693" s="27" t="s">
        <v>1872</v>
      </c>
      <c r="B693" s="27" t="s">
        <v>4702</v>
      </c>
      <c r="C693" s="27" t="s">
        <v>5930</v>
      </c>
      <c r="D693" s="28" t="s">
        <v>722</v>
      </c>
    </row>
    <row r="694" spans="1:4" ht="27" x14ac:dyDescent="0.25">
      <c r="A694" s="27" t="s">
        <v>1873</v>
      </c>
      <c r="B694" s="27" t="s">
        <v>4703</v>
      </c>
      <c r="C694" s="27" t="s">
        <v>5931</v>
      </c>
      <c r="D694" s="28" t="s">
        <v>755</v>
      </c>
    </row>
    <row r="695" spans="1:4" ht="27" x14ac:dyDescent="0.25">
      <c r="A695" s="27" t="s">
        <v>1874</v>
      </c>
      <c r="B695" s="27" t="s">
        <v>4704</v>
      </c>
      <c r="C695" s="27" t="s">
        <v>5932</v>
      </c>
      <c r="D695" s="28" t="s">
        <v>863</v>
      </c>
    </row>
    <row r="696" spans="1:4" ht="27" x14ac:dyDescent="0.25">
      <c r="A696" s="27" t="s">
        <v>1875</v>
      </c>
      <c r="B696" s="27" t="s">
        <v>4705</v>
      </c>
      <c r="C696" s="27" t="s">
        <v>5933</v>
      </c>
      <c r="D696" s="28" t="s">
        <v>914</v>
      </c>
    </row>
    <row r="697" spans="1:4" ht="27" x14ac:dyDescent="0.25">
      <c r="A697" s="16" t="s">
        <v>1440</v>
      </c>
      <c r="B697" s="16" t="s">
        <v>4706</v>
      </c>
      <c r="C697" s="16" t="s">
        <v>5934</v>
      </c>
      <c r="D697" s="26" t="s">
        <v>1441</v>
      </c>
    </row>
    <row r="698" spans="1:4" ht="27" x14ac:dyDescent="0.25">
      <c r="A698" s="16" t="s">
        <v>1889</v>
      </c>
      <c r="B698" s="16" t="s">
        <v>4707</v>
      </c>
      <c r="C698" s="16" t="s">
        <v>5935</v>
      </c>
      <c r="D698" s="17" t="s">
        <v>170</v>
      </c>
    </row>
    <row r="699" spans="1:4" ht="27" x14ac:dyDescent="0.25">
      <c r="A699" s="16" t="s">
        <v>1890</v>
      </c>
      <c r="B699" s="16" t="s">
        <v>4708</v>
      </c>
      <c r="C699" s="16" t="s">
        <v>5936</v>
      </c>
      <c r="D699" s="17" t="s">
        <v>330</v>
      </c>
    </row>
    <row r="700" spans="1:4" ht="27" x14ac:dyDescent="0.25">
      <c r="A700" s="27" t="s">
        <v>1891</v>
      </c>
      <c r="B700" s="27" t="s">
        <v>4709</v>
      </c>
      <c r="C700" s="27" t="s">
        <v>5937</v>
      </c>
      <c r="D700" s="28" t="s">
        <v>333</v>
      </c>
    </row>
    <row r="701" spans="1:4" ht="27" x14ac:dyDescent="0.25">
      <c r="A701" s="27" t="s">
        <v>1892</v>
      </c>
      <c r="B701" s="27" t="s">
        <v>4710</v>
      </c>
      <c r="C701" s="27" t="s">
        <v>5938</v>
      </c>
      <c r="D701" s="28" t="s">
        <v>369</v>
      </c>
    </row>
    <row r="702" spans="1:4" ht="40.5" x14ac:dyDescent="0.25">
      <c r="A702" s="27" t="s">
        <v>1893</v>
      </c>
      <c r="B702" s="27" t="s">
        <v>4711</v>
      </c>
      <c r="C702" s="27" t="s">
        <v>5939</v>
      </c>
      <c r="D702" s="28" t="s">
        <v>384</v>
      </c>
    </row>
    <row r="703" spans="1:4" ht="40.5" x14ac:dyDescent="0.25">
      <c r="A703" s="27" t="s">
        <v>1894</v>
      </c>
      <c r="B703" s="27" t="s">
        <v>4712</v>
      </c>
      <c r="C703" s="27" t="s">
        <v>5940</v>
      </c>
      <c r="D703" s="28" t="s">
        <v>459</v>
      </c>
    </row>
    <row r="704" spans="1:4" ht="27" x14ac:dyDescent="0.25">
      <c r="A704" s="27" t="s">
        <v>1895</v>
      </c>
      <c r="B704" s="27" t="s">
        <v>4713</v>
      </c>
      <c r="C704" s="27" t="s">
        <v>5941</v>
      </c>
      <c r="D704" s="28" t="s">
        <v>588</v>
      </c>
    </row>
    <row r="705" spans="1:4" ht="27" x14ac:dyDescent="0.25">
      <c r="A705" s="27" t="s">
        <v>1896</v>
      </c>
      <c r="B705" s="27" t="s">
        <v>4714</v>
      </c>
      <c r="C705" s="27" t="s">
        <v>5942</v>
      </c>
      <c r="D705" s="28" t="s">
        <v>650</v>
      </c>
    </row>
    <row r="706" spans="1:4" ht="54" x14ac:dyDescent="0.25">
      <c r="A706" s="27" t="s">
        <v>1897</v>
      </c>
      <c r="B706" s="27" t="s">
        <v>4715</v>
      </c>
      <c r="C706" s="27" t="s">
        <v>5943</v>
      </c>
      <c r="D706" s="28" t="s">
        <v>674</v>
      </c>
    </row>
    <row r="707" spans="1:4" ht="40.5" x14ac:dyDescent="0.25">
      <c r="A707" s="27" t="s">
        <v>1898</v>
      </c>
      <c r="B707" s="27" t="s">
        <v>4716</v>
      </c>
      <c r="C707" s="27" t="s">
        <v>5944</v>
      </c>
      <c r="D707" s="28" t="s">
        <v>722</v>
      </c>
    </row>
    <row r="708" spans="1:4" ht="27" x14ac:dyDescent="0.25">
      <c r="A708" s="27" t="s">
        <v>1899</v>
      </c>
      <c r="B708" s="27" t="s">
        <v>4717</v>
      </c>
      <c r="C708" s="27" t="s">
        <v>5945</v>
      </c>
      <c r="D708" s="28" t="s">
        <v>755</v>
      </c>
    </row>
    <row r="709" spans="1:4" ht="27" x14ac:dyDescent="0.25">
      <c r="A709" s="27" t="s">
        <v>1900</v>
      </c>
      <c r="B709" s="27" t="s">
        <v>4718</v>
      </c>
      <c r="C709" s="27" t="s">
        <v>5946</v>
      </c>
      <c r="D709" s="28" t="s">
        <v>863</v>
      </c>
    </row>
    <row r="710" spans="1:4" ht="27" x14ac:dyDescent="0.25">
      <c r="A710" s="27" t="s">
        <v>1901</v>
      </c>
      <c r="B710" s="27" t="s">
        <v>4719</v>
      </c>
      <c r="C710" s="27" t="s">
        <v>5947</v>
      </c>
      <c r="D710" s="28" t="s">
        <v>914</v>
      </c>
    </row>
    <row r="711" spans="1:4" ht="27" x14ac:dyDescent="0.25">
      <c r="A711" s="16" t="s">
        <v>1442</v>
      </c>
      <c r="B711" s="16" t="s">
        <v>4720</v>
      </c>
      <c r="C711" s="16" t="s">
        <v>5948</v>
      </c>
      <c r="D711" s="26" t="s">
        <v>1444</v>
      </c>
    </row>
    <row r="712" spans="1:4" ht="40.5" x14ac:dyDescent="0.25">
      <c r="A712" s="16" t="s">
        <v>1914</v>
      </c>
      <c r="B712" s="16" t="s">
        <v>4721</v>
      </c>
      <c r="C712" s="16" t="s">
        <v>5949</v>
      </c>
      <c r="D712" s="26" t="s">
        <v>1564</v>
      </c>
    </row>
    <row r="713" spans="1:4" ht="27" x14ac:dyDescent="0.25">
      <c r="A713" s="16" t="s">
        <v>1920</v>
      </c>
      <c r="B713" s="16" t="s">
        <v>4722</v>
      </c>
      <c r="C713" s="16" t="s">
        <v>7002</v>
      </c>
      <c r="D713" s="17" t="s">
        <v>170</v>
      </c>
    </row>
    <row r="714" spans="1:4" ht="27" x14ac:dyDescent="0.25">
      <c r="A714" s="16" t="s">
        <v>1921</v>
      </c>
      <c r="B714" s="16" t="s">
        <v>4723</v>
      </c>
      <c r="C714" s="16" t="s">
        <v>5950</v>
      </c>
      <c r="D714" s="17" t="s">
        <v>330</v>
      </c>
    </row>
    <row r="715" spans="1:4" ht="27" x14ac:dyDescent="0.25">
      <c r="A715" s="27" t="s">
        <v>1922</v>
      </c>
      <c r="B715" s="27" t="s">
        <v>4724</v>
      </c>
      <c r="C715" s="27" t="s">
        <v>5951</v>
      </c>
      <c r="D715" s="28" t="s">
        <v>333</v>
      </c>
    </row>
    <row r="716" spans="1:4" ht="27" x14ac:dyDescent="0.25">
      <c r="A716" s="27" t="s">
        <v>1923</v>
      </c>
      <c r="B716" s="27" t="s">
        <v>4725</v>
      </c>
      <c r="C716" s="27" t="s">
        <v>5952</v>
      </c>
      <c r="D716" s="28" t="s">
        <v>369</v>
      </c>
    </row>
    <row r="717" spans="1:4" ht="40.5" x14ac:dyDescent="0.25">
      <c r="A717" s="27" t="s">
        <v>1924</v>
      </c>
      <c r="B717" s="27" t="s">
        <v>4726</v>
      </c>
      <c r="C717" s="27" t="s">
        <v>5953</v>
      </c>
      <c r="D717" s="28" t="s">
        <v>384</v>
      </c>
    </row>
    <row r="718" spans="1:4" ht="40.5" x14ac:dyDescent="0.25">
      <c r="A718" s="27" t="s">
        <v>1925</v>
      </c>
      <c r="B718" s="27" t="s">
        <v>4727</v>
      </c>
      <c r="C718" s="27" t="s">
        <v>5954</v>
      </c>
      <c r="D718" s="28" t="s">
        <v>459</v>
      </c>
    </row>
    <row r="719" spans="1:4" ht="27" x14ac:dyDescent="0.25">
      <c r="A719" s="27" t="s">
        <v>1926</v>
      </c>
      <c r="B719" s="27" t="s">
        <v>4728</v>
      </c>
      <c r="C719" s="27" t="s">
        <v>5955</v>
      </c>
      <c r="D719" s="28" t="s">
        <v>588</v>
      </c>
    </row>
    <row r="720" spans="1:4" ht="27" x14ac:dyDescent="0.25">
      <c r="A720" s="27" t="s">
        <v>1927</v>
      </c>
      <c r="B720" s="27" t="s">
        <v>4729</v>
      </c>
      <c r="C720" s="27" t="s">
        <v>5956</v>
      </c>
      <c r="D720" s="28" t="s">
        <v>650</v>
      </c>
    </row>
    <row r="721" spans="1:4" ht="54" x14ac:dyDescent="0.25">
      <c r="A721" s="27" t="s">
        <v>1928</v>
      </c>
      <c r="B721" s="27" t="s">
        <v>4730</v>
      </c>
      <c r="C721" s="27" t="s">
        <v>5957</v>
      </c>
      <c r="D721" s="28" t="s">
        <v>674</v>
      </c>
    </row>
    <row r="722" spans="1:4" ht="40.5" x14ac:dyDescent="0.25">
      <c r="A722" s="27" t="s">
        <v>1929</v>
      </c>
      <c r="B722" s="27" t="s">
        <v>4731</v>
      </c>
      <c r="C722" s="27" t="s">
        <v>5958</v>
      </c>
      <c r="D722" s="28" t="s">
        <v>722</v>
      </c>
    </row>
    <row r="723" spans="1:4" ht="27" x14ac:dyDescent="0.25">
      <c r="A723" s="27" t="s">
        <v>1930</v>
      </c>
      <c r="B723" s="27" t="s">
        <v>4732</v>
      </c>
      <c r="C723" s="27" t="s">
        <v>5959</v>
      </c>
      <c r="D723" s="28" t="s">
        <v>755</v>
      </c>
    </row>
    <row r="724" spans="1:4" ht="27" x14ac:dyDescent="0.25">
      <c r="A724" s="27" t="s">
        <v>1931</v>
      </c>
      <c r="B724" s="27" t="s">
        <v>4733</v>
      </c>
      <c r="C724" s="27" t="s">
        <v>5960</v>
      </c>
      <c r="D724" s="28" t="s">
        <v>863</v>
      </c>
    </row>
    <row r="725" spans="1:4" ht="27" x14ac:dyDescent="0.25">
      <c r="A725" s="27" t="s">
        <v>1932</v>
      </c>
      <c r="B725" s="27" t="s">
        <v>4734</v>
      </c>
      <c r="C725" s="27" t="s">
        <v>5961</v>
      </c>
      <c r="D725" s="28" t="s">
        <v>914</v>
      </c>
    </row>
    <row r="726" spans="1:4" ht="40.5" x14ac:dyDescent="0.25">
      <c r="A726" s="16" t="s">
        <v>1915</v>
      </c>
      <c r="B726" s="16" t="s">
        <v>4735</v>
      </c>
      <c r="C726" s="16" t="s">
        <v>5962</v>
      </c>
      <c r="D726" s="26" t="s">
        <v>1565</v>
      </c>
    </row>
    <row r="727" spans="1:4" ht="27" x14ac:dyDescent="0.25">
      <c r="A727" s="16" t="s">
        <v>1957</v>
      </c>
      <c r="B727" s="16" t="s">
        <v>4736</v>
      </c>
      <c r="C727" s="16" t="s">
        <v>5963</v>
      </c>
      <c r="D727" s="17" t="s">
        <v>170</v>
      </c>
    </row>
    <row r="728" spans="1:4" ht="27" x14ac:dyDescent="0.25">
      <c r="A728" s="16" t="s">
        <v>1958</v>
      </c>
      <c r="B728" s="16" t="s">
        <v>4737</v>
      </c>
      <c r="C728" s="16" t="s">
        <v>5964</v>
      </c>
      <c r="D728" s="17" t="s">
        <v>330</v>
      </c>
    </row>
    <row r="729" spans="1:4" ht="27" x14ac:dyDescent="0.25">
      <c r="A729" s="27" t="s">
        <v>1959</v>
      </c>
      <c r="B729" s="27" t="s">
        <v>4738</v>
      </c>
      <c r="C729" s="27" t="s">
        <v>5965</v>
      </c>
      <c r="D729" s="28" t="s">
        <v>333</v>
      </c>
    </row>
    <row r="730" spans="1:4" ht="27" x14ac:dyDescent="0.25">
      <c r="A730" s="27" t="s">
        <v>1960</v>
      </c>
      <c r="B730" s="27" t="s">
        <v>4739</v>
      </c>
      <c r="C730" s="27" t="s">
        <v>5966</v>
      </c>
      <c r="D730" s="28" t="s">
        <v>369</v>
      </c>
    </row>
    <row r="731" spans="1:4" ht="40.5" x14ac:dyDescent="0.25">
      <c r="A731" s="27" t="s">
        <v>1961</v>
      </c>
      <c r="B731" s="27" t="s">
        <v>4740</v>
      </c>
      <c r="C731" s="27" t="s">
        <v>5967</v>
      </c>
      <c r="D731" s="28" t="s">
        <v>384</v>
      </c>
    </row>
    <row r="732" spans="1:4" ht="40.5" x14ac:dyDescent="0.25">
      <c r="A732" s="27" t="s">
        <v>1962</v>
      </c>
      <c r="B732" s="27" t="s">
        <v>4741</v>
      </c>
      <c r="C732" s="27" t="s">
        <v>5968</v>
      </c>
      <c r="D732" s="28" t="s">
        <v>459</v>
      </c>
    </row>
    <row r="733" spans="1:4" ht="27" x14ac:dyDescent="0.25">
      <c r="A733" s="27" t="s">
        <v>1963</v>
      </c>
      <c r="B733" s="27" t="s">
        <v>4742</v>
      </c>
      <c r="C733" s="27" t="s">
        <v>5969</v>
      </c>
      <c r="D733" s="28" t="s">
        <v>588</v>
      </c>
    </row>
    <row r="734" spans="1:4" ht="27" x14ac:dyDescent="0.25">
      <c r="A734" s="27" t="s">
        <v>1964</v>
      </c>
      <c r="B734" s="27" t="s">
        <v>4743</v>
      </c>
      <c r="C734" s="27" t="s">
        <v>5970</v>
      </c>
      <c r="D734" s="28" t="s">
        <v>650</v>
      </c>
    </row>
    <row r="735" spans="1:4" ht="54" x14ac:dyDescent="0.25">
      <c r="A735" s="27" t="s">
        <v>1965</v>
      </c>
      <c r="B735" s="27" t="s">
        <v>4744</v>
      </c>
      <c r="C735" s="27" t="s">
        <v>5971</v>
      </c>
      <c r="D735" s="28" t="s">
        <v>674</v>
      </c>
    </row>
    <row r="736" spans="1:4" ht="40.5" x14ac:dyDescent="0.25">
      <c r="A736" s="27" t="s">
        <v>1966</v>
      </c>
      <c r="B736" s="27" t="s">
        <v>4745</v>
      </c>
      <c r="C736" s="27" t="s">
        <v>5972</v>
      </c>
      <c r="D736" s="28" t="s">
        <v>722</v>
      </c>
    </row>
    <row r="737" spans="1:4" ht="27" x14ac:dyDescent="0.25">
      <c r="A737" s="27" t="s">
        <v>1967</v>
      </c>
      <c r="B737" s="27" t="s">
        <v>4746</v>
      </c>
      <c r="C737" s="27" t="s">
        <v>5973</v>
      </c>
      <c r="D737" s="28" t="s">
        <v>755</v>
      </c>
    </row>
    <row r="738" spans="1:4" ht="27" x14ac:dyDescent="0.25">
      <c r="A738" s="27" t="s">
        <v>1968</v>
      </c>
      <c r="B738" s="27" t="s">
        <v>4747</v>
      </c>
      <c r="C738" s="27" t="s">
        <v>5974</v>
      </c>
      <c r="D738" s="28" t="s">
        <v>863</v>
      </c>
    </row>
    <row r="739" spans="1:4" ht="27" x14ac:dyDescent="0.25">
      <c r="A739" s="27" t="s">
        <v>1969</v>
      </c>
      <c r="B739" s="27" t="s">
        <v>4748</v>
      </c>
      <c r="C739" s="27" t="s">
        <v>5975</v>
      </c>
      <c r="D739" s="28" t="s">
        <v>914</v>
      </c>
    </row>
    <row r="740" spans="1:4" ht="13.5" x14ac:dyDescent="0.25">
      <c r="A740" s="16" t="s">
        <v>1916</v>
      </c>
      <c r="B740" s="16" t="s">
        <v>4749</v>
      </c>
      <c r="C740" s="16" t="s">
        <v>5976</v>
      </c>
      <c r="D740" s="26" t="s">
        <v>1566</v>
      </c>
    </row>
    <row r="741" spans="1:4" ht="27" x14ac:dyDescent="0.25">
      <c r="A741" s="16" t="s">
        <v>3988</v>
      </c>
      <c r="B741" s="16" t="s">
        <v>4750</v>
      </c>
      <c r="C741" s="16" t="s">
        <v>7003</v>
      </c>
      <c r="D741" s="17" t="s">
        <v>170</v>
      </c>
    </row>
    <row r="742" spans="1:4" ht="27" x14ac:dyDescent="0.25">
      <c r="A742" s="16" t="s">
        <v>1970</v>
      </c>
      <c r="B742" s="16" t="s">
        <v>4751</v>
      </c>
      <c r="C742" s="16" t="s">
        <v>5977</v>
      </c>
      <c r="D742" s="17" t="s">
        <v>330</v>
      </c>
    </row>
    <row r="743" spans="1:4" ht="27" x14ac:dyDescent="0.25">
      <c r="A743" s="27" t="s">
        <v>1971</v>
      </c>
      <c r="B743" s="27" t="s">
        <v>4752</v>
      </c>
      <c r="C743" s="27" t="s">
        <v>5978</v>
      </c>
      <c r="D743" s="28" t="s">
        <v>333</v>
      </c>
    </row>
    <row r="744" spans="1:4" ht="27" x14ac:dyDescent="0.25">
      <c r="A744" s="27" t="s">
        <v>1972</v>
      </c>
      <c r="B744" s="27" t="s">
        <v>4753</v>
      </c>
      <c r="C744" s="27" t="s">
        <v>5979</v>
      </c>
      <c r="D744" s="28" t="s">
        <v>369</v>
      </c>
    </row>
    <row r="745" spans="1:4" ht="40.5" x14ac:dyDescent="0.25">
      <c r="A745" s="27" t="s">
        <v>1973</v>
      </c>
      <c r="B745" s="27" t="s">
        <v>4754</v>
      </c>
      <c r="C745" s="27" t="s">
        <v>5980</v>
      </c>
      <c r="D745" s="28" t="s">
        <v>384</v>
      </c>
    </row>
    <row r="746" spans="1:4" ht="40.5" x14ac:dyDescent="0.25">
      <c r="A746" s="27" t="s">
        <v>1974</v>
      </c>
      <c r="B746" s="27" t="s">
        <v>4755</v>
      </c>
      <c r="C746" s="27" t="s">
        <v>5981</v>
      </c>
      <c r="D746" s="28" t="s">
        <v>459</v>
      </c>
    </row>
    <row r="747" spans="1:4" ht="27" x14ac:dyDescent="0.25">
      <c r="A747" s="27" t="s">
        <v>1975</v>
      </c>
      <c r="B747" s="27" t="s">
        <v>4756</v>
      </c>
      <c r="C747" s="27" t="s">
        <v>5982</v>
      </c>
      <c r="D747" s="28" t="s">
        <v>588</v>
      </c>
    </row>
    <row r="748" spans="1:4" ht="27" x14ac:dyDescent="0.25">
      <c r="A748" s="27" t="s">
        <v>1976</v>
      </c>
      <c r="B748" s="27" t="s">
        <v>4757</v>
      </c>
      <c r="C748" s="27" t="s">
        <v>5983</v>
      </c>
      <c r="D748" s="28" t="s">
        <v>650</v>
      </c>
    </row>
    <row r="749" spans="1:4" ht="54" x14ac:dyDescent="0.25">
      <c r="A749" s="27" t="s">
        <v>1977</v>
      </c>
      <c r="B749" s="27" t="s">
        <v>4758</v>
      </c>
      <c r="C749" s="27" t="s">
        <v>5984</v>
      </c>
      <c r="D749" s="28" t="s">
        <v>674</v>
      </c>
    </row>
    <row r="750" spans="1:4" ht="40.5" x14ac:dyDescent="0.25">
      <c r="A750" s="27" t="s">
        <v>1978</v>
      </c>
      <c r="B750" s="27" t="s">
        <v>4759</v>
      </c>
      <c r="C750" s="27" t="s">
        <v>5985</v>
      </c>
      <c r="D750" s="28" t="s">
        <v>722</v>
      </c>
    </row>
    <row r="751" spans="1:4" ht="27" x14ac:dyDescent="0.25">
      <c r="A751" s="27" t="s">
        <v>1979</v>
      </c>
      <c r="B751" s="27" t="s">
        <v>4760</v>
      </c>
      <c r="C751" s="27" t="s">
        <v>5986</v>
      </c>
      <c r="D751" s="28" t="s">
        <v>755</v>
      </c>
    </row>
    <row r="752" spans="1:4" ht="27" x14ac:dyDescent="0.25">
      <c r="A752" s="27" t="s">
        <v>1980</v>
      </c>
      <c r="B752" s="27" t="s">
        <v>4761</v>
      </c>
      <c r="C752" s="27" t="s">
        <v>5987</v>
      </c>
      <c r="D752" s="28" t="s">
        <v>863</v>
      </c>
    </row>
    <row r="753" spans="1:4" ht="27" x14ac:dyDescent="0.25">
      <c r="A753" s="27" t="s">
        <v>1981</v>
      </c>
      <c r="B753" s="27" t="s">
        <v>4762</v>
      </c>
      <c r="C753" s="27" t="s">
        <v>5988</v>
      </c>
      <c r="D753" s="28" t="s">
        <v>914</v>
      </c>
    </row>
    <row r="754" spans="1:4" ht="40.5" x14ac:dyDescent="0.25">
      <c r="A754" s="16" t="s">
        <v>1445</v>
      </c>
      <c r="B754" s="16" t="s">
        <v>4763</v>
      </c>
      <c r="C754" s="16" t="s">
        <v>5989</v>
      </c>
      <c r="D754" s="26" t="s">
        <v>1447</v>
      </c>
    </row>
    <row r="755" spans="1:4" ht="40.5" x14ac:dyDescent="0.25">
      <c r="A755" s="16" t="s">
        <v>1994</v>
      </c>
      <c r="B755" s="16" t="s">
        <v>4764</v>
      </c>
      <c r="C755" s="16" t="s">
        <v>5990</v>
      </c>
      <c r="D755" s="26" t="s">
        <v>1567</v>
      </c>
    </row>
    <row r="756" spans="1:4" ht="27" x14ac:dyDescent="0.25">
      <c r="A756" s="16" t="s">
        <v>2012</v>
      </c>
      <c r="B756" s="16" t="s">
        <v>4765</v>
      </c>
      <c r="C756" s="16" t="s">
        <v>5991</v>
      </c>
      <c r="D756" s="17" t="s">
        <v>170</v>
      </c>
    </row>
    <row r="757" spans="1:4" ht="27" x14ac:dyDescent="0.25">
      <c r="A757" s="16" t="s">
        <v>2013</v>
      </c>
      <c r="B757" s="16" t="s">
        <v>4766</v>
      </c>
      <c r="C757" s="16" t="s">
        <v>5992</v>
      </c>
      <c r="D757" s="17" t="s">
        <v>330</v>
      </c>
    </row>
    <row r="758" spans="1:4" ht="27" x14ac:dyDescent="0.25">
      <c r="A758" s="27" t="s">
        <v>2014</v>
      </c>
      <c r="B758" s="27" t="s">
        <v>4767</v>
      </c>
      <c r="C758" s="27" t="s">
        <v>5993</v>
      </c>
      <c r="D758" s="28" t="s">
        <v>333</v>
      </c>
    </row>
    <row r="759" spans="1:4" ht="27" x14ac:dyDescent="0.25">
      <c r="A759" s="27" t="s">
        <v>2015</v>
      </c>
      <c r="B759" s="27" t="s">
        <v>4768</v>
      </c>
      <c r="C759" s="27" t="s">
        <v>5994</v>
      </c>
      <c r="D759" s="28" t="s">
        <v>369</v>
      </c>
    </row>
    <row r="760" spans="1:4" ht="40.5" x14ac:dyDescent="0.25">
      <c r="A760" s="27" t="s">
        <v>2016</v>
      </c>
      <c r="B760" s="27" t="s">
        <v>4769</v>
      </c>
      <c r="C760" s="27" t="s">
        <v>5995</v>
      </c>
      <c r="D760" s="28" t="s">
        <v>384</v>
      </c>
    </row>
    <row r="761" spans="1:4" ht="40.5" x14ac:dyDescent="0.25">
      <c r="A761" s="27" t="s">
        <v>2017</v>
      </c>
      <c r="B761" s="27" t="s">
        <v>4770</v>
      </c>
      <c r="C761" s="27" t="s">
        <v>5996</v>
      </c>
      <c r="D761" s="28" t="s">
        <v>459</v>
      </c>
    </row>
    <row r="762" spans="1:4" ht="27" x14ac:dyDescent="0.25">
      <c r="A762" s="27" t="s">
        <v>2018</v>
      </c>
      <c r="B762" s="27" t="s">
        <v>4771</v>
      </c>
      <c r="C762" s="27" t="s">
        <v>5997</v>
      </c>
      <c r="D762" s="28" t="s">
        <v>588</v>
      </c>
    </row>
    <row r="763" spans="1:4" ht="27" x14ac:dyDescent="0.25">
      <c r="A763" s="27" t="s">
        <v>2019</v>
      </c>
      <c r="B763" s="27" t="s">
        <v>4772</v>
      </c>
      <c r="C763" s="27" t="s">
        <v>5998</v>
      </c>
      <c r="D763" s="28" t="s">
        <v>650</v>
      </c>
    </row>
    <row r="764" spans="1:4" ht="54" x14ac:dyDescent="0.25">
      <c r="A764" s="27" t="s">
        <v>2020</v>
      </c>
      <c r="B764" s="27" t="s">
        <v>4773</v>
      </c>
      <c r="C764" s="27" t="s">
        <v>5999</v>
      </c>
      <c r="D764" s="28" t="s">
        <v>674</v>
      </c>
    </row>
    <row r="765" spans="1:4" ht="40.5" x14ac:dyDescent="0.25">
      <c r="A765" s="27" t="s">
        <v>2021</v>
      </c>
      <c r="B765" s="27" t="s">
        <v>4774</v>
      </c>
      <c r="C765" s="27" t="s">
        <v>6000</v>
      </c>
      <c r="D765" s="28" t="s">
        <v>722</v>
      </c>
    </row>
    <row r="766" spans="1:4" ht="27" x14ac:dyDescent="0.25">
      <c r="A766" s="27" t="s">
        <v>2022</v>
      </c>
      <c r="B766" s="27" t="s">
        <v>4775</v>
      </c>
      <c r="C766" s="27" t="s">
        <v>6001</v>
      </c>
      <c r="D766" s="28" t="s">
        <v>755</v>
      </c>
    </row>
    <row r="767" spans="1:4" ht="27" x14ac:dyDescent="0.25">
      <c r="A767" s="27" t="s">
        <v>2023</v>
      </c>
      <c r="B767" s="27" t="s">
        <v>4776</v>
      </c>
      <c r="C767" s="27" t="s">
        <v>6002</v>
      </c>
      <c r="D767" s="28" t="s">
        <v>863</v>
      </c>
    </row>
    <row r="768" spans="1:4" ht="27" x14ac:dyDescent="0.25">
      <c r="A768" s="27" t="s">
        <v>2024</v>
      </c>
      <c r="B768" s="27" t="s">
        <v>4777</v>
      </c>
      <c r="C768" s="27" t="s">
        <v>6003</v>
      </c>
      <c r="D768" s="28" t="s">
        <v>914</v>
      </c>
    </row>
    <row r="769" spans="1:4" ht="27" x14ac:dyDescent="0.25">
      <c r="A769" s="16" t="s">
        <v>1995</v>
      </c>
      <c r="B769" s="16" t="s">
        <v>4778</v>
      </c>
      <c r="C769" s="16" t="s">
        <v>6004</v>
      </c>
      <c r="D769" s="26" t="s">
        <v>1568</v>
      </c>
    </row>
    <row r="770" spans="1:4" ht="27" x14ac:dyDescent="0.25">
      <c r="A770" s="16" t="s">
        <v>3989</v>
      </c>
      <c r="B770" s="16" t="s">
        <v>4779</v>
      </c>
      <c r="C770" s="16" t="s">
        <v>7004</v>
      </c>
      <c r="D770" s="17" t="s">
        <v>170</v>
      </c>
    </row>
    <row r="771" spans="1:4" ht="27" x14ac:dyDescent="0.25">
      <c r="A771" s="16" t="s">
        <v>2025</v>
      </c>
      <c r="B771" s="16" t="s">
        <v>4780</v>
      </c>
      <c r="C771" s="16" t="s">
        <v>6005</v>
      </c>
      <c r="D771" s="17" t="s">
        <v>330</v>
      </c>
    </row>
    <row r="772" spans="1:4" ht="27" x14ac:dyDescent="0.25">
      <c r="A772" s="27" t="s">
        <v>2026</v>
      </c>
      <c r="B772" s="27" t="s">
        <v>4781</v>
      </c>
      <c r="C772" s="27" t="s">
        <v>6006</v>
      </c>
      <c r="D772" s="28" t="s">
        <v>333</v>
      </c>
    </row>
    <row r="773" spans="1:4" ht="27" x14ac:dyDescent="0.25">
      <c r="A773" s="27" t="s">
        <v>2027</v>
      </c>
      <c r="B773" s="27" t="s">
        <v>4782</v>
      </c>
      <c r="C773" s="27" t="s">
        <v>6007</v>
      </c>
      <c r="D773" s="28" t="s">
        <v>369</v>
      </c>
    </row>
    <row r="774" spans="1:4" ht="40.5" x14ac:dyDescent="0.25">
      <c r="A774" s="27" t="s">
        <v>2028</v>
      </c>
      <c r="B774" s="27" t="s">
        <v>4783</v>
      </c>
      <c r="C774" s="27" t="s">
        <v>6008</v>
      </c>
      <c r="D774" s="28" t="s">
        <v>384</v>
      </c>
    </row>
    <row r="775" spans="1:4" ht="40.5" x14ac:dyDescent="0.25">
      <c r="A775" s="27" t="s">
        <v>2029</v>
      </c>
      <c r="B775" s="27" t="s">
        <v>4784</v>
      </c>
      <c r="C775" s="27" t="s">
        <v>6009</v>
      </c>
      <c r="D775" s="28" t="s">
        <v>459</v>
      </c>
    </row>
    <row r="776" spans="1:4" ht="27" x14ac:dyDescent="0.25">
      <c r="A776" s="27" t="s">
        <v>2030</v>
      </c>
      <c r="B776" s="27" t="s">
        <v>4785</v>
      </c>
      <c r="C776" s="27" t="s">
        <v>6010</v>
      </c>
      <c r="D776" s="28" t="s">
        <v>588</v>
      </c>
    </row>
    <row r="777" spans="1:4" ht="27" x14ac:dyDescent="0.25">
      <c r="A777" s="27" t="s">
        <v>2031</v>
      </c>
      <c r="B777" s="27" t="s">
        <v>4786</v>
      </c>
      <c r="C777" s="27" t="s">
        <v>6011</v>
      </c>
      <c r="D777" s="28" t="s">
        <v>650</v>
      </c>
    </row>
    <row r="778" spans="1:4" ht="54" x14ac:dyDescent="0.25">
      <c r="A778" s="27" t="s">
        <v>2032</v>
      </c>
      <c r="B778" s="27" t="s">
        <v>4787</v>
      </c>
      <c r="C778" s="27" t="s">
        <v>6012</v>
      </c>
      <c r="D778" s="28" t="s">
        <v>674</v>
      </c>
    </row>
    <row r="779" spans="1:4" ht="40.5" x14ac:dyDescent="0.25">
      <c r="A779" s="27" t="s">
        <v>2033</v>
      </c>
      <c r="B779" s="27" t="s">
        <v>4788</v>
      </c>
      <c r="C779" s="27" t="s">
        <v>6013</v>
      </c>
      <c r="D779" s="28" t="s">
        <v>722</v>
      </c>
    </row>
    <row r="780" spans="1:4" ht="27" x14ac:dyDescent="0.25">
      <c r="A780" s="27" t="s">
        <v>2034</v>
      </c>
      <c r="B780" s="27" t="s">
        <v>4789</v>
      </c>
      <c r="C780" s="27" t="s">
        <v>6014</v>
      </c>
      <c r="D780" s="28" t="s">
        <v>755</v>
      </c>
    </row>
    <row r="781" spans="1:4" ht="27" x14ac:dyDescent="0.25">
      <c r="A781" s="27" t="s">
        <v>2035</v>
      </c>
      <c r="B781" s="27" t="s">
        <v>4790</v>
      </c>
      <c r="C781" s="27" t="s">
        <v>6015</v>
      </c>
      <c r="D781" s="28" t="s">
        <v>863</v>
      </c>
    </row>
    <row r="782" spans="1:4" ht="27" x14ac:dyDescent="0.25">
      <c r="A782" s="27" t="s">
        <v>2036</v>
      </c>
      <c r="B782" s="27" t="s">
        <v>4791</v>
      </c>
      <c r="C782" s="27" t="s">
        <v>6016</v>
      </c>
      <c r="D782" s="28" t="s">
        <v>914</v>
      </c>
    </row>
    <row r="783" spans="1:4" ht="27" x14ac:dyDescent="0.25">
      <c r="A783" s="16" t="s">
        <v>1996</v>
      </c>
      <c r="B783" s="16" t="s">
        <v>4792</v>
      </c>
      <c r="C783" s="16" t="s">
        <v>6017</v>
      </c>
      <c r="D783" s="26" t="s">
        <v>1569</v>
      </c>
    </row>
    <row r="784" spans="1:4" ht="27" x14ac:dyDescent="0.25">
      <c r="A784" s="16" t="s">
        <v>3990</v>
      </c>
      <c r="B784" s="16" t="s">
        <v>4793</v>
      </c>
      <c r="C784" s="16" t="s">
        <v>6018</v>
      </c>
      <c r="D784" s="17" t="s">
        <v>170</v>
      </c>
    </row>
    <row r="785" spans="1:4" ht="27" x14ac:dyDescent="0.25">
      <c r="A785" s="16" t="s">
        <v>2061</v>
      </c>
      <c r="B785" s="16" t="s">
        <v>4794</v>
      </c>
      <c r="C785" s="16" t="s">
        <v>6019</v>
      </c>
      <c r="D785" s="17" t="s">
        <v>330</v>
      </c>
    </row>
    <row r="786" spans="1:4" ht="27" x14ac:dyDescent="0.25">
      <c r="A786" s="27" t="s">
        <v>2062</v>
      </c>
      <c r="B786" s="27" t="s">
        <v>4795</v>
      </c>
      <c r="C786" s="27" t="s">
        <v>6020</v>
      </c>
      <c r="D786" s="28" t="s">
        <v>333</v>
      </c>
    </row>
    <row r="787" spans="1:4" ht="27" x14ac:dyDescent="0.25">
      <c r="A787" s="27" t="s">
        <v>2063</v>
      </c>
      <c r="B787" s="27" t="s">
        <v>4796</v>
      </c>
      <c r="C787" s="27" t="s">
        <v>6021</v>
      </c>
      <c r="D787" s="28" t="s">
        <v>369</v>
      </c>
    </row>
    <row r="788" spans="1:4" ht="40.5" x14ac:dyDescent="0.25">
      <c r="A788" s="27" t="s">
        <v>2064</v>
      </c>
      <c r="B788" s="27" t="s">
        <v>4797</v>
      </c>
      <c r="C788" s="27" t="s">
        <v>6022</v>
      </c>
      <c r="D788" s="28" t="s">
        <v>384</v>
      </c>
    </row>
    <row r="789" spans="1:4" ht="40.5" x14ac:dyDescent="0.25">
      <c r="A789" s="27" t="s">
        <v>2065</v>
      </c>
      <c r="B789" s="27" t="s">
        <v>4798</v>
      </c>
      <c r="C789" s="27" t="s">
        <v>6023</v>
      </c>
      <c r="D789" s="28" t="s">
        <v>459</v>
      </c>
    </row>
    <row r="790" spans="1:4" ht="27" x14ac:dyDescent="0.25">
      <c r="A790" s="27" t="s">
        <v>2066</v>
      </c>
      <c r="B790" s="27" t="s">
        <v>4799</v>
      </c>
      <c r="C790" s="27" t="s">
        <v>6024</v>
      </c>
      <c r="D790" s="28" t="s">
        <v>588</v>
      </c>
    </row>
    <row r="791" spans="1:4" ht="27" x14ac:dyDescent="0.25">
      <c r="A791" s="27" t="s">
        <v>2067</v>
      </c>
      <c r="B791" s="27" t="s">
        <v>4800</v>
      </c>
      <c r="C791" s="27" t="s">
        <v>6025</v>
      </c>
      <c r="D791" s="28" t="s">
        <v>650</v>
      </c>
    </row>
    <row r="792" spans="1:4" ht="54" x14ac:dyDescent="0.25">
      <c r="A792" s="27" t="s">
        <v>2068</v>
      </c>
      <c r="B792" s="27" t="s">
        <v>4801</v>
      </c>
      <c r="C792" s="27" t="s">
        <v>6026</v>
      </c>
      <c r="D792" s="28" t="s">
        <v>674</v>
      </c>
    </row>
    <row r="793" spans="1:4" ht="40.5" x14ac:dyDescent="0.25">
      <c r="A793" s="27" t="s">
        <v>2069</v>
      </c>
      <c r="B793" s="27" t="s">
        <v>4802</v>
      </c>
      <c r="C793" s="27" t="s">
        <v>6027</v>
      </c>
      <c r="D793" s="28" t="s">
        <v>722</v>
      </c>
    </row>
    <row r="794" spans="1:4" ht="27" x14ac:dyDescent="0.25">
      <c r="A794" s="27" t="s">
        <v>2070</v>
      </c>
      <c r="B794" s="27" t="s">
        <v>4803</v>
      </c>
      <c r="C794" s="27" t="s">
        <v>6028</v>
      </c>
      <c r="D794" s="28" t="s">
        <v>755</v>
      </c>
    </row>
    <row r="795" spans="1:4" ht="27" x14ac:dyDescent="0.25">
      <c r="A795" s="27" t="s">
        <v>2071</v>
      </c>
      <c r="B795" s="27" t="s">
        <v>4804</v>
      </c>
      <c r="C795" s="27" t="s">
        <v>6029</v>
      </c>
      <c r="D795" s="28" t="s">
        <v>863</v>
      </c>
    </row>
    <row r="796" spans="1:4" ht="27" x14ac:dyDescent="0.25">
      <c r="A796" s="27" t="s">
        <v>2072</v>
      </c>
      <c r="B796" s="27" t="s">
        <v>4805</v>
      </c>
      <c r="C796" s="27" t="s">
        <v>6030</v>
      </c>
      <c r="D796" s="28" t="s">
        <v>914</v>
      </c>
    </row>
    <row r="797" spans="1:4" ht="27" x14ac:dyDescent="0.25">
      <c r="A797" s="16" t="s">
        <v>1448</v>
      </c>
      <c r="B797" s="16" t="s">
        <v>4806</v>
      </c>
      <c r="C797" s="16" t="s">
        <v>6031</v>
      </c>
      <c r="D797" s="26" t="s">
        <v>1450</v>
      </c>
    </row>
    <row r="798" spans="1:4" ht="27" x14ac:dyDescent="0.25">
      <c r="A798" s="16" t="s">
        <v>1451</v>
      </c>
      <c r="B798" s="16" t="s">
        <v>4807</v>
      </c>
      <c r="C798" s="16" t="s">
        <v>6032</v>
      </c>
      <c r="D798" s="26" t="s">
        <v>1453</v>
      </c>
    </row>
    <row r="799" spans="1:4" ht="27" x14ac:dyDescent="0.25">
      <c r="A799" s="16" t="s">
        <v>3399</v>
      </c>
      <c r="B799" s="16" t="s">
        <v>4808</v>
      </c>
      <c r="C799" s="16" t="s">
        <v>6033</v>
      </c>
      <c r="D799" s="17" t="s">
        <v>3429</v>
      </c>
    </row>
    <row r="800" spans="1:4" ht="13.5" x14ac:dyDescent="0.25">
      <c r="A800" s="16" t="s">
        <v>3403</v>
      </c>
      <c r="B800" s="16" t="s">
        <v>4809</v>
      </c>
      <c r="C800" s="16" t="s">
        <v>6034</v>
      </c>
      <c r="D800" s="17" t="s">
        <v>170</v>
      </c>
    </row>
    <row r="801" spans="1:4" ht="27" x14ac:dyDescent="0.25">
      <c r="A801" s="16" t="s">
        <v>3404</v>
      </c>
      <c r="B801" s="16" t="s">
        <v>4810</v>
      </c>
      <c r="C801" s="16" t="s">
        <v>6035</v>
      </c>
      <c r="D801" s="17" t="s">
        <v>330</v>
      </c>
    </row>
    <row r="802" spans="1:4" ht="27" x14ac:dyDescent="0.25">
      <c r="A802" s="27" t="s">
        <v>3405</v>
      </c>
      <c r="B802" s="27" t="s">
        <v>4811</v>
      </c>
      <c r="C802" s="27" t="s">
        <v>6036</v>
      </c>
      <c r="D802" s="28" t="s">
        <v>333</v>
      </c>
    </row>
    <row r="803" spans="1:4" ht="27" x14ac:dyDescent="0.25">
      <c r="A803" s="27" t="s">
        <v>3406</v>
      </c>
      <c r="B803" s="27" t="s">
        <v>4812</v>
      </c>
      <c r="C803" s="27" t="s">
        <v>6037</v>
      </c>
      <c r="D803" s="28" t="s">
        <v>369</v>
      </c>
    </row>
    <row r="804" spans="1:4" ht="40.5" x14ac:dyDescent="0.25">
      <c r="A804" s="27" t="s">
        <v>3407</v>
      </c>
      <c r="B804" s="27" t="s">
        <v>4813</v>
      </c>
      <c r="C804" s="27" t="s">
        <v>6038</v>
      </c>
      <c r="D804" s="28" t="s">
        <v>384</v>
      </c>
    </row>
    <row r="805" spans="1:4" ht="40.5" x14ac:dyDescent="0.25">
      <c r="A805" s="27" t="s">
        <v>3408</v>
      </c>
      <c r="B805" s="27" t="s">
        <v>4814</v>
      </c>
      <c r="C805" s="27" t="s">
        <v>6039</v>
      </c>
      <c r="D805" s="28" t="s">
        <v>459</v>
      </c>
    </row>
    <row r="806" spans="1:4" ht="27" x14ac:dyDescent="0.25">
      <c r="A806" s="27" t="s">
        <v>3409</v>
      </c>
      <c r="B806" s="27" t="s">
        <v>4815</v>
      </c>
      <c r="C806" s="27" t="s">
        <v>6040</v>
      </c>
      <c r="D806" s="28" t="s">
        <v>588</v>
      </c>
    </row>
    <row r="807" spans="1:4" ht="27" x14ac:dyDescent="0.25">
      <c r="A807" s="27" t="s">
        <v>3410</v>
      </c>
      <c r="B807" s="27" t="s">
        <v>4816</v>
      </c>
      <c r="C807" s="27" t="s">
        <v>6041</v>
      </c>
      <c r="D807" s="28" t="s">
        <v>650</v>
      </c>
    </row>
    <row r="808" spans="1:4" ht="54" x14ac:dyDescent="0.25">
      <c r="A808" s="27" t="s">
        <v>3411</v>
      </c>
      <c r="B808" s="27" t="s">
        <v>4817</v>
      </c>
      <c r="C808" s="27" t="s">
        <v>6042</v>
      </c>
      <c r="D808" s="28" t="s">
        <v>674</v>
      </c>
    </row>
    <row r="809" spans="1:4" ht="40.5" x14ac:dyDescent="0.25">
      <c r="A809" s="27" t="s">
        <v>3412</v>
      </c>
      <c r="B809" s="27" t="s">
        <v>4818</v>
      </c>
      <c r="C809" s="27" t="s">
        <v>6043</v>
      </c>
      <c r="D809" s="28" t="s">
        <v>722</v>
      </c>
    </row>
    <row r="810" spans="1:4" ht="27" x14ac:dyDescent="0.25">
      <c r="A810" s="27" t="s">
        <v>3413</v>
      </c>
      <c r="B810" s="27" t="s">
        <v>4819</v>
      </c>
      <c r="C810" s="27" t="s">
        <v>6044</v>
      </c>
      <c r="D810" s="28" t="s">
        <v>755</v>
      </c>
    </row>
    <row r="811" spans="1:4" ht="27" x14ac:dyDescent="0.25">
      <c r="A811" s="27" t="s">
        <v>3414</v>
      </c>
      <c r="B811" s="27" t="s">
        <v>4820</v>
      </c>
      <c r="C811" s="27" t="s">
        <v>6045</v>
      </c>
      <c r="D811" s="28" t="s">
        <v>863</v>
      </c>
    </row>
    <row r="812" spans="1:4" ht="27" x14ac:dyDescent="0.25">
      <c r="A812" s="27" t="s">
        <v>3415</v>
      </c>
      <c r="B812" s="27" t="s">
        <v>4821</v>
      </c>
      <c r="C812" s="27" t="s">
        <v>6046</v>
      </c>
      <c r="D812" s="28" t="s">
        <v>914</v>
      </c>
    </row>
    <row r="813" spans="1:4" ht="27" x14ac:dyDescent="0.25">
      <c r="A813" s="16" t="s">
        <v>3401</v>
      </c>
      <c r="B813" s="16" t="s">
        <v>4822</v>
      </c>
      <c r="C813" s="16" t="s">
        <v>6047</v>
      </c>
      <c r="D813" s="17" t="s">
        <v>3430</v>
      </c>
    </row>
    <row r="814" spans="1:4" ht="13.5" x14ac:dyDescent="0.25">
      <c r="A814" s="16" t="s">
        <v>3416</v>
      </c>
      <c r="B814" s="16" t="s">
        <v>4823</v>
      </c>
      <c r="C814" s="16" t="s">
        <v>6048</v>
      </c>
      <c r="D814" s="17" t="s">
        <v>170</v>
      </c>
    </row>
    <row r="815" spans="1:4" ht="27" x14ac:dyDescent="0.25">
      <c r="A815" s="16" t="s">
        <v>3417</v>
      </c>
      <c r="B815" s="16" t="s">
        <v>4824</v>
      </c>
      <c r="C815" s="16" t="s">
        <v>6049</v>
      </c>
      <c r="D815" s="17" t="s">
        <v>330</v>
      </c>
    </row>
    <row r="816" spans="1:4" ht="27" x14ac:dyDescent="0.25">
      <c r="A816" s="27" t="s">
        <v>3418</v>
      </c>
      <c r="B816" s="27" t="s">
        <v>4825</v>
      </c>
      <c r="C816" s="27" t="s">
        <v>6050</v>
      </c>
      <c r="D816" s="28" t="s">
        <v>333</v>
      </c>
    </row>
    <row r="817" spans="1:4" ht="27" x14ac:dyDescent="0.25">
      <c r="A817" s="27" t="s">
        <v>3419</v>
      </c>
      <c r="B817" s="27" t="s">
        <v>4826</v>
      </c>
      <c r="C817" s="27" t="s">
        <v>6051</v>
      </c>
      <c r="D817" s="28" t="s">
        <v>369</v>
      </c>
    </row>
    <row r="818" spans="1:4" ht="40.5" x14ac:dyDescent="0.25">
      <c r="A818" s="27" t="s">
        <v>3420</v>
      </c>
      <c r="B818" s="27" t="s">
        <v>4827</v>
      </c>
      <c r="C818" s="27" t="s">
        <v>6052</v>
      </c>
      <c r="D818" s="28" t="s">
        <v>384</v>
      </c>
    </row>
    <row r="819" spans="1:4" ht="40.5" x14ac:dyDescent="0.25">
      <c r="A819" s="27" t="s">
        <v>3421</v>
      </c>
      <c r="B819" s="27" t="s">
        <v>4828</v>
      </c>
      <c r="C819" s="27" t="s">
        <v>6053</v>
      </c>
      <c r="D819" s="28" t="s">
        <v>459</v>
      </c>
    </row>
    <row r="820" spans="1:4" ht="27" x14ac:dyDescent="0.25">
      <c r="A820" s="27" t="s">
        <v>3422</v>
      </c>
      <c r="B820" s="27" t="s">
        <v>4829</v>
      </c>
      <c r="C820" s="27" t="s">
        <v>6054</v>
      </c>
      <c r="D820" s="28" t="s">
        <v>588</v>
      </c>
    </row>
    <row r="821" spans="1:4" ht="27" x14ac:dyDescent="0.25">
      <c r="A821" s="27" t="s">
        <v>3423</v>
      </c>
      <c r="B821" s="27" t="s">
        <v>4830</v>
      </c>
      <c r="C821" s="27" t="s">
        <v>6055</v>
      </c>
      <c r="D821" s="28" t="s">
        <v>650</v>
      </c>
    </row>
    <row r="822" spans="1:4" ht="54" x14ac:dyDescent="0.25">
      <c r="A822" s="27" t="s">
        <v>3424</v>
      </c>
      <c r="B822" s="27" t="s">
        <v>4831</v>
      </c>
      <c r="C822" s="27" t="s">
        <v>6056</v>
      </c>
      <c r="D822" s="28" t="s">
        <v>674</v>
      </c>
    </row>
    <row r="823" spans="1:4" ht="40.5" x14ac:dyDescent="0.25">
      <c r="A823" s="27" t="s">
        <v>3425</v>
      </c>
      <c r="B823" s="27" t="s">
        <v>4832</v>
      </c>
      <c r="C823" s="27" t="s">
        <v>6057</v>
      </c>
      <c r="D823" s="28" t="s">
        <v>722</v>
      </c>
    </row>
    <row r="824" spans="1:4" ht="27" x14ac:dyDescent="0.25">
      <c r="A824" s="27" t="s">
        <v>3426</v>
      </c>
      <c r="B824" s="27" t="s">
        <v>4833</v>
      </c>
      <c r="C824" s="27" t="s">
        <v>6058</v>
      </c>
      <c r="D824" s="28" t="s">
        <v>755</v>
      </c>
    </row>
    <row r="825" spans="1:4" ht="27" x14ac:dyDescent="0.25">
      <c r="A825" s="27" t="s">
        <v>3427</v>
      </c>
      <c r="B825" s="27" t="s">
        <v>4834</v>
      </c>
      <c r="C825" s="27" t="s">
        <v>6059</v>
      </c>
      <c r="D825" s="28" t="s">
        <v>863</v>
      </c>
    </row>
    <row r="826" spans="1:4" ht="27" x14ac:dyDescent="0.25">
      <c r="A826" s="27" t="s">
        <v>3428</v>
      </c>
      <c r="B826" s="27" t="s">
        <v>4835</v>
      </c>
      <c r="C826" s="27" t="s">
        <v>6060</v>
      </c>
      <c r="D826" s="28" t="s">
        <v>914</v>
      </c>
    </row>
    <row r="827" spans="1:4" ht="27" x14ac:dyDescent="0.25">
      <c r="A827" s="16" t="s">
        <v>1454</v>
      </c>
      <c r="B827" s="16" t="s">
        <v>4836</v>
      </c>
      <c r="C827" s="16" t="s">
        <v>6061</v>
      </c>
      <c r="D827" s="26" t="s">
        <v>1456</v>
      </c>
    </row>
    <row r="828" spans="1:4" ht="27" x14ac:dyDescent="0.25">
      <c r="A828" s="16" t="s">
        <v>3431</v>
      </c>
      <c r="B828" s="16" t="s">
        <v>4837</v>
      </c>
      <c r="C828" s="16" t="s">
        <v>6062</v>
      </c>
      <c r="D828" s="26" t="s">
        <v>3433</v>
      </c>
    </row>
    <row r="829" spans="1:4" ht="13.5" x14ac:dyDescent="0.25">
      <c r="A829" s="16" t="s">
        <v>3434</v>
      </c>
      <c r="B829" s="16" t="s">
        <v>4838</v>
      </c>
      <c r="C829" s="16" t="s">
        <v>6063</v>
      </c>
      <c r="D829" s="17" t="s">
        <v>170</v>
      </c>
    </row>
    <row r="830" spans="1:4" ht="27" x14ac:dyDescent="0.25">
      <c r="A830" s="16" t="s">
        <v>3435</v>
      </c>
      <c r="B830" s="16" t="s">
        <v>4839</v>
      </c>
      <c r="C830" s="16" t="s">
        <v>6064</v>
      </c>
      <c r="D830" s="17" t="s">
        <v>330</v>
      </c>
    </row>
    <row r="831" spans="1:4" ht="27" x14ac:dyDescent="0.25">
      <c r="A831" s="27" t="s">
        <v>3436</v>
      </c>
      <c r="B831" s="27" t="s">
        <v>4840</v>
      </c>
      <c r="C831" s="27" t="s">
        <v>6065</v>
      </c>
      <c r="D831" s="28" t="s">
        <v>333</v>
      </c>
    </row>
    <row r="832" spans="1:4" ht="27" x14ac:dyDescent="0.25">
      <c r="A832" s="27" t="s">
        <v>3437</v>
      </c>
      <c r="B832" s="27" t="s">
        <v>4841</v>
      </c>
      <c r="C832" s="27" t="s">
        <v>6066</v>
      </c>
      <c r="D832" s="28" t="s">
        <v>369</v>
      </c>
    </row>
    <row r="833" spans="1:4" ht="40.5" x14ac:dyDescent="0.25">
      <c r="A833" s="27" t="s">
        <v>3438</v>
      </c>
      <c r="B833" s="27" t="s">
        <v>4842</v>
      </c>
      <c r="C833" s="27" t="s">
        <v>6067</v>
      </c>
      <c r="D833" s="28" t="s">
        <v>384</v>
      </c>
    </row>
    <row r="834" spans="1:4" ht="40.5" x14ac:dyDescent="0.25">
      <c r="A834" s="27" t="s">
        <v>3439</v>
      </c>
      <c r="B834" s="27" t="s">
        <v>4843</v>
      </c>
      <c r="C834" s="27" t="s">
        <v>6068</v>
      </c>
      <c r="D834" s="28" t="s">
        <v>459</v>
      </c>
    </row>
    <row r="835" spans="1:4" ht="27" x14ac:dyDescent="0.25">
      <c r="A835" s="27" t="s">
        <v>3440</v>
      </c>
      <c r="B835" s="27" t="s">
        <v>4844</v>
      </c>
      <c r="C835" s="27" t="s">
        <v>6069</v>
      </c>
      <c r="D835" s="28" t="s">
        <v>588</v>
      </c>
    </row>
    <row r="836" spans="1:4" ht="27" x14ac:dyDescent="0.25">
      <c r="A836" s="27" t="s">
        <v>3441</v>
      </c>
      <c r="B836" s="27" t="s">
        <v>4845</v>
      </c>
      <c r="C836" s="27" t="s">
        <v>6070</v>
      </c>
      <c r="D836" s="28" t="s">
        <v>650</v>
      </c>
    </row>
    <row r="837" spans="1:4" ht="54" x14ac:dyDescent="0.25">
      <c r="A837" s="27" t="s">
        <v>3442</v>
      </c>
      <c r="B837" s="27" t="s">
        <v>4846</v>
      </c>
      <c r="C837" s="27" t="s">
        <v>6071</v>
      </c>
      <c r="D837" s="28" t="s">
        <v>674</v>
      </c>
    </row>
    <row r="838" spans="1:4" ht="40.5" x14ac:dyDescent="0.25">
      <c r="A838" s="27" t="s">
        <v>3443</v>
      </c>
      <c r="B838" s="27" t="s">
        <v>4847</v>
      </c>
      <c r="C838" s="27" t="s">
        <v>6072</v>
      </c>
      <c r="D838" s="28" t="s">
        <v>722</v>
      </c>
    </row>
    <row r="839" spans="1:4" ht="27" x14ac:dyDescent="0.25">
      <c r="A839" s="27" t="s">
        <v>3444</v>
      </c>
      <c r="B839" s="27" t="s">
        <v>4848</v>
      </c>
      <c r="C839" s="27" t="s">
        <v>6073</v>
      </c>
      <c r="D839" s="28" t="s">
        <v>755</v>
      </c>
    </row>
    <row r="840" spans="1:4" ht="27" x14ac:dyDescent="0.25">
      <c r="A840" s="27" t="s">
        <v>3445</v>
      </c>
      <c r="B840" s="27" t="s">
        <v>4849</v>
      </c>
      <c r="C840" s="27" t="s">
        <v>6074</v>
      </c>
      <c r="D840" s="28" t="s">
        <v>863</v>
      </c>
    </row>
    <row r="841" spans="1:4" ht="27" x14ac:dyDescent="0.25">
      <c r="A841" s="27" t="s">
        <v>3446</v>
      </c>
      <c r="B841" s="27" t="s">
        <v>4850</v>
      </c>
      <c r="C841" s="27" t="s">
        <v>6075</v>
      </c>
      <c r="D841" s="28" t="s">
        <v>914</v>
      </c>
    </row>
    <row r="842" spans="1:4" ht="27" x14ac:dyDescent="0.25">
      <c r="A842" s="16" t="s">
        <v>1457</v>
      </c>
      <c r="B842" s="16" t="s">
        <v>4851</v>
      </c>
      <c r="C842" s="16" t="s">
        <v>6076</v>
      </c>
      <c r="D842" s="26" t="s">
        <v>1459</v>
      </c>
    </row>
    <row r="843" spans="1:4" ht="27" x14ac:dyDescent="0.25">
      <c r="A843" s="16" t="s">
        <v>3449</v>
      </c>
      <c r="B843" s="16" t="s">
        <v>4852</v>
      </c>
      <c r="C843" s="16" t="s">
        <v>6077</v>
      </c>
      <c r="D843" s="26" t="s">
        <v>3447</v>
      </c>
    </row>
    <row r="844" spans="1:4" ht="13.5" x14ac:dyDescent="0.25">
      <c r="A844" s="16" t="s">
        <v>3453</v>
      </c>
      <c r="B844" s="16" t="s">
        <v>4853</v>
      </c>
      <c r="C844" s="16" t="s">
        <v>6078</v>
      </c>
      <c r="D844" s="17" t="s">
        <v>170</v>
      </c>
    </row>
    <row r="845" spans="1:4" ht="27" x14ac:dyDescent="0.25">
      <c r="A845" s="16" t="s">
        <v>3454</v>
      </c>
      <c r="B845" s="16" t="s">
        <v>4854</v>
      </c>
      <c r="C845" s="16" t="s">
        <v>6079</v>
      </c>
      <c r="D845" s="17" t="s">
        <v>330</v>
      </c>
    </row>
    <row r="846" spans="1:4" ht="27" x14ac:dyDescent="0.25">
      <c r="A846" s="27" t="s">
        <v>3455</v>
      </c>
      <c r="B846" s="27" t="s">
        <v>4855</v>
      </c>
      <c r="C846" s="27" t="s">
        <v>6080</v>
      </c>
      <c r="D846" s="28" t="s">
        <v>333</v>
      </c>
    </row>
    <row r="847" spans="1:4" ht="27" x14ac:dyDescent="0.25">
      <c r="A847" s="27" t="s">
        <v>3456</v>
      </c>
      <c r="B847" s="27" t="s">
        <v>4856</v>
      </c>
      <c r="C847" s="27" t="s">
        <v>6081</v>
      </c>
      <c r="D847" s="28" t="s">
        <v>369</v>
      </c>
    </row>
    <row r="848" spans="1:4" ht="40.5" x14ac:dyDescent="0.25">
      <c r="A848" s="27" t="s">
        <v>3457</v>
      </c>
      <c r="B848" s="27" t="s">
        <v>4857</v>
      </c>
      <c r="C848" s="27" t="s">
        <v>6082</v>
      </c>
      <c r="D848" s="28" t="s">
        <v>384</v>
      </c>
    </row>
    <row r="849" spans="1:4" ht="40.5" x14ac:dyDescent="0.25">
      <c r="A849" s="27" t="s">
        <v>3458</v>
      </c>
      <c r="B849" s="27" t="s">
        <v>4858</v>
      </c>
      <c r="C849" s="27" t="s">
        <v>6083</v>
      </c>
      <c r="D849" s="28" t="s">
        <v>459</v>
      </c>
    </row>
    <row r="850" spans="1:4" ht="27" x14ac:dyDescent="0.25">
      <c r="A850" s="27" t="s">
        <v>3459</v>
      </c>
      <c r="B850" s="27" t="s">
        <v>4859</v>
      </c>
      <c r="C850" s="27" t="s">
        <v>6084</v>
      </c>
      <c r="D850" s="28" t="s">
        <v>588</v>
      </c>
    </row>
    <row r="851" spans="1:4" ht="27" x14ac:dyDescent="0.25">
      <c r="A851" s="27" t="s">
        <v>3460</v>
      </c>
      <c r="B851" s="27" t="s">
        <v>4860</v>
      </c>
      <c r="C851" s="27" t="s">
        <v>6085</v>
      </c>
      <c r="D851" s="28" t="s">
        <v>650</v>
      </c>
    </row>
    <row r="852" spans="1:4" ht="54" x14ac:dyDescent="0.25">
      <c r="A852" s="27" t="s">
        <v>3461</v>
      </c>
      <c r="B852" s="27" t="s">
        <v>4861</v>
      </c>
      <c r="C852" s="27" t="s">
        <v>6086</v>
      </c>
      <c r="D852" s="28" t="s">
        <v>674</v>
      </c>
    </row>
    <row r="853" spans="1:4" ht="40.5" x14ac:dyDescent="0.25">
      <c r="A853" s="27" t="s">
        <v>3462</v>
      </c>
      <c r="B853" s="27" t="s">
        <v>4862</v>
      </c>
      <c r="C853" s="27" t="s">
        <v>6087</v>
      </c>
      <c r="D853" s="28" t="s">
        <v>722</v>
      </c>
    </row>
    <row r="854" spans="1:4" ht="27" x14ac:dyDescent="0.25">
      <c r="A854" s="27" t="s">
        <v>3463</v>
      </c>
      <c r="B854" s="27" t="s">
        <v>4863</v>
      </c>
      <c r="C854" s="27" t="s">
        <v>6088</v>
      </c>
      <c r="D854" s="28" t="s">
        <v>755</v>
      </c>
    </row>
    <row r="855" spans="1:4" ht="27" x14ac:dyDescent="0.25">
      <c r="A855" s="27" t="s">
        <v>3464</v>
      </c>
      <c r="B855" s="27" t="s">
        <v>4864</v>
      </c>
      <c r="C855" s="27" t="s">
        <v>6089</v>
      </c>
      <c r="D855" s="28" t="s">
        <v>863</v>
      </c>
    </row>
    <row r="856" spans="1:4" ht="27" x14ac:dyDescent="0.25">
      <c r="A856" s="27" t="s">
        <v>3465</v>
      </c>
      <c r="B856" s="27" t="s">
        <v>4865</v>
      </c>
      <c r="C856" s="27" t="s">
        <v>6090</v>
      </c>
      <c r="D856" s="28" t="s">
        <v>914</v>
      </c>
    </row>
    <row r="857" spans="1:4" ht="27" x14ac:dyDescent="0.25">
      <c r="A857" s="16" t="s">
        <v>3451</v>
      </c>
      <c r="B857" s="16" t="s">
        <v>4866</v>
      </c>
      <c r="C857" s="16" t="s">
        <v>6091</v>
      </c>
      <c r="D857" s="26" t="s">
        <v>3448</v>
      </c>
    </row>
    <row r="858" spans="1:4" ht="13.5" x14ac:dyDescent="0.25">
      <c r="A858" s="16" t="s">
        <v>3466</v>
      </c>
      <c r="B858" s="16" t="s">
        <v>4867</v>
      </c>
      <c r="C858" s="16" t="s">
        <v>6092</v>
      </c>
      <c r="D858" s="17" t="s">
        <v>170</v>
      </c>
    </row>
    <row r="859" spans="1:4" ht="27" x14ac:dyDescent="0.25">
      <c r="A859" s="16" t="s">
        <v>3467</v>
      </c>
      <c r="B859" s="16" t="s">
        <v>4868</v>
      </c>
      <c r="C859" s="16" t="s">
        <v>6093</v>
      </c>
      <c r="D859" s="17" t="s">
        <v>330</v>
      </c>
    </row>
    <row r="860" spans="1:4" ht="27" x14ac:dyDescent="0.25">
      <c r="A860" s="27" t="s">
        <v>3468</v>
      </c>
      <c r="B860" s="27" t="s">
        <v>4869</v>
      </c>
      <c r="C860" s="27" t="s">
        <v>6094</v>
      </c>
      <c r="D860" s="28" t="s">
        <v>333</v>
      </c>
    </row>
    <row r="861" spans="1:4" ht="27" x14ac:dyDescent="0.25">
      <c r="A861" s="27" t="s">
        <v>3469</v>
      </c>
      <c r="B861" s="27" t="s">
        <v>4870</v>
      </c>
      <c r="C861" s="27" t="s">
        <v>6095</v>
      </c>
      <c r="D861" s="28" t="s">
        <v>369</v>
      </c>
    </row>
    <row r="862" spans="1:4" ht="40.5" x14ac:dyDescent="0.25">
      <c r="A862" s="27" t="s">
        <v>3470</v>
      </c>
      <c r="B862" s="27" t="s">
        <v>4871</v>
      </c>
      <c r="C862" s="27" t="s">
        <v>6096</v>
      </c>
      <c r="D862" s="28" t="s">
        <v>384</v>
      </c>
    </row>
    <row r="863" spans="1:4" ht="40.5" x14ac:dyDescent="0.25">
      <c r="A863" s="27" t="s">
        <v>3471</v>
      </c>
      <c r="B863" s="27" t="s">
        <v>4872</v>
      </c>
      <c r="C863" s="27" t="s">
        <v>6097</v>
      </c>
      <c r="D863" s="28" t="s">
        <v>459</v>
      </c>
    </row>
    <row r="864" spans="1:4" ht="27" x14ac:dyDescent="0.25">
      <c r="A864" s="27" t="s">
        <v>3472</v>
      </c>
      <c r="B864" s="27" t="s">
        <v>4873</v>
      </c>
      <c r="C864" s="27" t="s">
        <v>6098</v>
      </c>
      <c r="D864" s="28" t="s">
        <v>588</v>
      </c>
    </row>
    <row r="865" spans="1:4" ht="27" x14ac:dyDescent="0.25">
      <c r="A865" s="27" t="s">
        <v>3473</v>
      </c>
      <c r="B865" s="27" t="s">
        <v>4874</v>
      </c>
      <c r="C865" s="27" t="s">
        <v>6099</v>
      </c>
      <c r="D865" s="28" t="s">
        <v>650</v>
      </c>
    </row>
    <row r="866" spans="1:4" ht="54" x14ac:dyDescent="0.25">
      <c r="A866" s="27" t="s">
        <v>3474</v>
      </c>
      <c r="B866" s="27" t="s">
        <v>4875</v>
      </c>
      <c r="C866" s="27" t="s">
        <v>6100</v>
      </c>
      <c r="D866" s="28" t="s">
        <v>674</v>
      </c>
    </row>
    <row r="867" spans="1:4" ht="40.5" x14ac:dyDescent="0.25">
      <c r="A867" s="27" t="s">
        <v>3475</v>
      </c>
      <c r="B867" s="27" t="s">
        <v>4876</v>
      </c>
      <c r="C867" s="27" t="s">
        <v>6101</v>
      </c>
      <c r="D867" s="28" t="s">
        <v>722</v>
      </c>
    </row>
    <row r="868" spans="1:4" ht="27" x14ac:dyDescent="0.25">
      <c r="A868" s="27" t="s">
        <v>3476</v>
      </c>
      <c r="B868" s="27" t="s">
        <v>4877</v>
      </c>
      <c r="C868" s="27" t="s">
        <v>6102</v>
      </c>
      <c r="D868" s="28" t="s">
        <v>755</v>
      </c>
    </row>
    <row r="869" spans="1:4" ht="27" x14ac:dyDescent="0.25">
      <c r="A869" s="27" t="s">
        <v>3477</v>
      </c>
      <c r="B869" s="27" t="s">
        <v>4878</v>
      </c>
      <c r="C869" s="27" t="s">
        <v>6103</v>
      </c>
      <c r="D869" s="28" t="s">
        <v>863</v>
      </c>
    </row>
    <row r="870" spans="1:4" ht="27" x14ac:dyDescent="0.25">
      <c r="A870" s="27" t="s">
        <v>3478</v>
      </c>
      <c r="B870" s="27" t="s">
        <v>4879</v>
      </c>
      <c r="C870" s="27" t="s">
        <v>6104</v>
      </c>
      <c r="D870" s="28" t="s">
        <v>914</v>
      </c>
    </row>
    <row r="871" spans="1:4" ht="54" x14ac:dyDescent="0.25">
      <c r="A871" s="16" t="s">
        <v>1460</v>
      </c>
      <c r="B871" s="16" t="s">
        <v>4880</v>
      </c>
      <c r="C871" s="16" t="s">
        <v>6105</v>
      </c>
      <c r="D871" s="26" t="s">
        <v>1462</v>
      </c>
    </row>
    <row r="872" spans="1:4" ht="27" x14ac:dyDescent="0.25">
      <c r="A872" s="16" t="s">
        <v>1463</v>
      </c>
      <c r="B872" s="16" t="s">
        <v>4881</v>
      </c>
      <c r="C872" s="16" t="s">
        <v>6106</v>
      </c>
      <c r="D872" s="26" t="s">
        <v>1465</v>
      </c>
    </row>
    <row r="873" spans="1:4" ht="27" x14ac:dyDescent="0.25">
      <c r="A873" s="16" t="s">
        <v>2073</v>
      </c>
      <c r="B873" s="16" t="s">
        <v>4882</v>
      </c>
      <c r="C873" s="16" t="s">
        <v>6107</v>
      </c>
      <c r="D873" s="26" t="s">
        <v>1574</v>
      </c>
    </row>
    <row r="874" spans="1:4" ht="13.5" x14ac:dyDescent="0.25">
      <c r="A874" s="16" t="s">
        <v>2075</v>
      </c>
      <c r="B874" s="16" t="s">
        <v>4883</v>
      </c>
      <c r="C874" s="16" t="s">
        <v>6108</v>
      </c>
      <c r="D874" s="17" t="s">
        <v>170</v>
      </c>
    </row>
    <row r="875" spans="1:4" ht="27" x14ac:dyDescent="0.25">
      <c r="A875" s="16" t="s">
        <v>2076</v>
      </c>
      <c r="B875" s="16" t="s">
        <v>4884</v>
      </c>
      <c r="C875" s="16" t="s">
        <v>6109</v>
      </c>
      <c r="D875" s="17" t="s">
        <v>330</v>
      </c>
    </row>
    <row r="876" spans="1:4" ht="27" x14ac:dyDescent="0.25">
      <c r="A876" s="27" t="s">
        <v>2077</v>
      </c>
      <c r="B876" s="27" t="s">
        <v>4885</v>
      </c>
      <c r="C876" s="27" t="s">
        <v>6110</v>
      </c>
      <c r="D876" s="28" t="s">
        <v>333</v>
      </c>
    </row>
    <row r="877" spans="1:4" ht="27" x14ac:dyDescent="0.25">
      <c r="A877" s="27" t="s">
        <v>2078</v>
      </c>
      <c r="B877" s="27" t="s">
        <v>4886</v>
      </c>
      <c r="C877" s="27" t="s">
        <v>6111</v>
      </c>
      <c r="D877" s="28" t="s">
        <v>369</v>
      </c>
    </row>
    <row r="878" spans="1:4" ht="40.5" x14ac:dyDescent="0.25">
      <c r="A878" s="27" t="s">
        <v>2079</v>
      </c>
      <c r="B878" s="27" t="s">
        <v>4887</v>
      </c>
      <c r="C878" s="27" t="s">
        <v>6112</v>
      </c>
      <c r="D878" s="28" t="s">
        <v>384</v>
      </c>
    </row>
    <row r="879" spans="1:4" ht="40.5" x14ac:dyDescent="0.25">
      <c r="A879" s="27" t="s">
        <v>2080</v>
      </c>
      <c r="B879" s="27" t="s">
        <v>4888</v>
      </c>
      <c r="C879" s="27" t="s">
        <v>6113</v>
      </c>
      <c r="D879" s="28" t="s">
        <v>459</v>
      </c>
    </row>
    <row r="880" spans="1:4" ht="27" x14ac:dyDescent="0.25">
      <c r="A880" s="27" t="s">
        <v>2081</v>
      </c>
      <c r="B880" s="27" t="s">
        <v>4889</v>
      </c>
      <c r="C880" s="27" t="s">
        <v>6114</v>
      </c>
      <c r="D880" s="28" t="s">
        <v>588</v>
      </c>
    </row>
    <row r="881" spans="1:4" ht="27" x14ac:dyDescent="0.25">
      <c r="A881" s="27" t="s">
        <v>2082</v>
      </c>
      <c r="B881" s="27" t="s">
        <v>4890</v>
      </c>
      <c r="C881" s="27" t="s">
        <v>6115</v>
      </c>
      <c r="D881" s="28" t="s">
        <v>650</v>
      </c>
    </row>
    <row r="882" spans="1:4" ht="54" x14ac:dyDescent="0.25">
      <c r="A882" s="27" t="s">
        <v>2083</v>
      </c>
      <c r="B882" s="27" t="s">
        <v>4891</v>
      </c>
      <c r="C882" s="27" t="s">
        <v>6116</v>
      </c>
      <c r="D882" s="28" t="s">
        <v>674</v>
      </c>
    </row>
    <row r="883" spans="1:4" ht="40.5" x14ac:dyDescent="0.25">
      <c r="A883" s="27" t="s">
        <v>2084</v>
      </c>
      <c r="B883" s="27" t="s">
        <v>4892</v>
      </c>
      <c r="C883" s="27" t="s">
        <v>6117</v>
      </c>
      <c r="D883" s="28" t="s">
        <v>722</v>
      </c>
    </row>
    <row r="884" spans="1:4" ht="27" x14ac:dyDescent="0.25">
      <c r="A884" s="27" t="s">
        <v>2085</v>
      </c>
      <c r="B884" s="27" t="s">
        <v>4893</v>
      </c>
      <c r="C884" s="27" t="s">
        <v>6118</v>
      </c>
      <c r="D884" s="28" t="s">
        <v>755</v>
      </c>
    </row>
    <row r="885" spans="1:4" ht="27" x14ac:dyDescent="0.25">
      <c r="A885" s="27" t="s">
        <v>2086</v>
      </c>
      <c r="B885" s="27" t="s">
        <v>4894</v>
      </c>
      <c r="C885" s="27" t="s">
        <v>6119</v>
      </c>
      <c r="D885" s="28" t="s">
        <v>863</v>
      </c>
    </row>
    <row r="886" spans="1:4" ht="27" x14ac:dyDescent="0.25">
      <c r="A886" s="27" t="s">
        <v>2087</v>
      </c>
      <c r="B886" s="27" t="s">
        <v>4895</v>
      </c>
      <c r="C886" s="27" t="s">
        <v>6120</v>
      </c>
      <c r="D886" s="28" t="s">
        <v>914</v>
      </c>
    </row>
    <row r="887" spans="1:4" ht="40.5" x14ac:dyDescent="0.25">
      <c r="A887" s="16" t="s">
        <v>3987</v>
      </c>
      <c r="B887" s="16" t="s">
        <v>4896</v>
      </c>
      <c r="C887" s="16" t="s">
        <v>7005</v>
      </c>
      <c r="D887" s="26" t="s">
        <v>1575</v>
      </c>
    </row>
    <row r="888" spans="1:4" ht="13.5" x14ac:dyDescent="0.25">
      <c r="A888" s="16" t="s">
        <v>2115</v>
      </c>
      <c r="B888" s="16" t="s">
        <v>4897</v>
      </c>
      <c r="C888" s="16" t="s">
        <v>6121</v>
      </c>
      <c r="D888" s="17" t="s">
        <v>170</v>
      </c>
    </row>
    <row r="889" spans="1:4" ht="27" x14ac:dyDescent="0.25">
      <c r="A889" s="16" t="s">
        <v>2116</v>
      </c>
      <c r="B889" s="16" t="s">
        <v>4898</v>
      </c>
      <c r="C889" s="16" t="s">
        <v>6122</v>
      </c>
      <c r="D889" s="17" t="s">
        <v>330</v>
      </c>
    </row>
    <row r="890" spans="1:4" ht="27" x14ac:dyDescent="0.25">
      <c r="A890" s="27" t="s">
        <v>2117</v>
      </c>
      <c r="B890" s="27" t="s">
        <v>4899</v>
      </c>
      <c r="C890" s="27" t="s">
        <v>6123</v>
      </c>
      <c r="D890" s="28" t="s">
        <v>333</v>
      </c>
    </row>
    <row r="891" spans="1:4" ht="27" x14ac:dyDescent="0.25">
      <c r="A891" s="27" t="s">
        <v>2118</v>
      </c>
      <c r="B891" s="27" t="s">
        <v>4900</v>
      </c>
      <c r="C891" s="27" t="s">
        <v>6124</v>
      </c>
      <c r="D891" s="28" t="s">
        <v>369</v>
      </c>
    </row>
    <row r="892" spans="1:4" ht="40.5" x14ac:dyDescent="0.25">
      <c r="A892" s="27" t="s">
        <v>2119</v>
      </c>
      <c r="B892" s="27" t="s">
        <v>4901</v>
      </c>
      <c r="C892" s="27" t="s">
        <v>6125</v>
      </c>
      <c r="D892" s="28" t="s">
        <v>384</v>
      </c>
    </row>
    <row r="893" spans="1:4" ht="40.5" x14ac:dyDescent="0.25">
      <c r="A893" s="27" t="s">
        <v>2120</v>
      </c>
      <c r="B893" s="27" t="s">
        <v>4902</v>
      </c>
      <c r="C893" s="27" t="s">
        <v>6126</v>
      </c>
      <c r="D893" s="28" t="s">
        <v>459</v>
      </c>
    </row>
    <row r="894" spans="1:4" ht="27" x14ac:dyDescent="0.25">
      <c r="A894" s="27" t="s">
        <v>2121</v>
      </c>
      <c r="B894" s="27" t="s">
        <v>4903</v>
      </c>
      <c r="C894" s="27" t="s">
        <v>6127</v>
      </c>
      <c r="D894" s="28" t="s">
        <v>588</v>
      </c>
    </row>
    <row r="895" spans="1:4" ht="27" x14ac:dyDescent="0.25">
      <c r="A895" s="27" t="s">
        <v>2122</v>
      </c>
      <c r="B895" s="27" t="s">
        <v>4904</v>
      </c>
      <c r="C895" s="27" t="s">
        <v>6128</v>
      </c>
      <c r="D895" s="28" t="s">
        <v>650</v>
      </c>
    </row>
    <row r="896" spans="1:4" ht="54" x14ac:dyDescent="0.25">
      <c r="A896" s="27" t="s">
        <v>2123</v>
      </c>
      <c r="B896" s="27" t="s">
        <v>4905</v>
      </c>
      <c r="C896" s="27" t="s">
        <v>6129</v>
      </c>
      <c r="D896" s="28" t="s">
        <v>674</v>
      </c>
    </row>
    <row r="897" spans="1:4" ht="40.5" x14ac:dyDescent="0.25">
      <c r="A897" s="27" t="s">
        <v>2124</v>
      </c>
      <c r="B897" s="27" t="s">
        <v>4906</v>
      </c>
      <c r="C897" s="27" t="s">
        <v>6130</v>
      </c>
      <c r="D897" s="28" t="s">
        <v>722</v>
      </c>
    </row>
    <row r="898" spans="1:4" ht="27" x14ac:dyDescent="0.25">
      <c r="A898" s="27" t="s">
        <v>2125</v>
      </c>
      <c r="B898" s="27" t="s">
        <v>4907</v>
      </c>
      <c r="C898" s="27" t="s">
        <v>6131</v>
      </c>
      <c r="D898" s="28" t="s">
        <v>755</v>
      </c>
    </row>
    <row r="899" spans="1:4" ht="27" x14ac:dyDescent="0.25">
      <c r="A899" s="27" t="s">
        <v>2126</v>
      </c>
      <c r="B899" s="27" t="s">
        <v>4908</v>
      </c>
      <c r="C899" s="27" t="s">
        <v>6132</v>
      </c>
      <c r="D899" s="28" t="s">
        <v>863</v>
      </c>
    </row>
    <row r="900" spans="1:4" ht="27" x14ac:dyDescent="0.25">
      <c r="A900" s="27" t="s">
        <v>2127</v>
      </c>
      <c r="B900" s="27" t="s">
        <v>4909</v>
      </c>
      <c r="C900" s="27" t="s">
        <v>6133</v>
      </c>
      <c r="D900" s="28" t="s">
        <v>914</v>
      </c>
    </row>
    <row r="901" spans="1:4" ht="27" x14ac:dyDescent="0.25">
      <c r="A901" s="16" t="s">
        <v>1466</v>
      </c>
      <c r="B901" s="16" t="s">
        <v>4910</v>
      </c>
      <c r="C901" s="16" t="s">
        <v>6134</v>
      </c>
      <c r="D901" s="26" t="s">
        <v>1468</v>
      </c>
    </row>
    <row r="902" spans="1:4" ht="40.5" x14ac:dyDescent="0.25">
      <c r="A902" s="16" t="s">
        <v>2141</v>
      </c>
      <c r="B902" s="16" t="s">
        <v>4911</v>
      </c>
      <c r="C902" s="16" t="s">
        <v>6135</v>
      </c>
      <c r="D902" s="26" t="s">
        <v>1578</v>
      </c>
    </row>
    <row r="903" spans="1:4" ht="13.5" x14ac:dyDescent="0.25">
      <c r="A903" s="16" t="s">
        <v>2128</v>
      </c>
      <c r="B903" s="16" t="s">
        <v>4912</v>
      </c>
      <c r="C903" s="16" t="s">
        <v>6136</v>
      </c>
      <c r="D903" s="17" t="s">
        <v>170</v>
      </c>
    </row>
    <row r="904" spans="1:4" ht="27" x14ac:dyDescent="0.25">
      <c r="A904" s="16" t="s">
        <v>2129</v>
      </c>
      <c r="B904" s="16" t="s">
        <v>4913</v>
      </c>
      <c r="C904" s="16" t="s">
        <v>6137</v>
      </c>
      <c r="D904" s="17" t="s">
        <v>330</v>
      </c>
    </row>
    <row r="905" spans="1:4" ht="27" x14ac:dyDescent="0.25">
      <c r="A905" s="27" t="s">
        <v>2130</v>
      </c>
      <c r="B905" s="27" t="s">
        <v>4914</v>
      </c>
      <c r="C905" s="27" t="s">
        <v>6138</v>
      </c>
      <c r="D905" s="28" t="s">
        <v>333</v>
      </c>
    </row>
    <row r="906" spans="1:4" ht="27" x14ac:dyDescent="0.25">
      <c r="A906" s="27" t="s">
        <v>2131</v>
      </c>
      <c r="B906" s="27" t="s">
        <v>4915</v>
      </c>
      <c r="C906" s="27" t="s">
        <v>6139</v>
      </c>
      <c r="D906" s="28" t="s">
        <v>369</v>
      </c>
    </row>
    <row r="907" spans="1:4" ht="40.5" x14ac:dyDescent="0.25">
      <c r="A907" s="27" t="s">
        <v>2132</v>
      </c>
      <c r="B907" s="27" t="s">
        <v>4916</v>
      </c>
      <c r="C907" s="27" t="s">
        <v>6140</v>
      </c>
      <c r="D907" s="28" t="s">
        <v>384</v>
      </c>
    </row>
    <row r="908" spans="1:4" ht="40.5" x14ac:dyDescent="0.25">
      <c r="A908" s="27" t="s">
        <v>2133</v>
      </c>
      <c r="B908" s="27" t="s">
        <v>4917</v>
      </c>
      <c r="C908" s="27" t="s">
        <v>6141</v>
      </c>
      <c r="D908" s="28" t="s">
        <v>459</v>
      </c>
    </row>
    <row r="909" spans="1:4" ht="27" x14ac:dyDescent="0.25">
      <c r="A909" s="27" t="s">
        <v>2134</v>
      </c>
      <c r="B909" s="27" t="s">
        <v>4918</v>
      </c>
      <c r="C909" s="27" t="s">
        <v>6142</v>
      </c>
      <c r="D909" s="28" t="s">
        <v>588</v>
      </c>
    </row>
    <row r="910" spans="1:4" ht="27" x14ac:dyDescent="0.25">
      <c r="A910" s="27" t="s">
        <v>2135</v>
      </c>
      <c r="B910" s="27" t="s">
        <v>4919</v>
      </c>
      <c r="C910" s="27" t="s">
        <v>6143</v>
      </c>
      <c r="D910" s="28" t="s">
        <v>650</v>
      </c>
    </row>
    <row r="911" spans="1:4" ht="54" x14ac:dyDescent="0.25">
      <c r="A911" s="27" t="s">
        <v>2136</v>
      </c>
      <c r="B911" s="27" t="s">
        <v>4920</v>
      </c>
      <c r="C911" s="27" t="s">
        <v>6144</v>
      </c>
      <c r="D911" s="28" t="s">
        <v>674</v>
      </c>
    </row>
    <row r="912" spans="1:4" ht="40.5" x14ac:dyDescent="0.25">
      <c r="A912" s="27" t="s">
        <v>2137</v>
      </c>
      <c r="B912" s="27" t="s">
        <v>4921</v>
      </c>
      <c r="C912" s="27" t="s">
        <v>6145</v>
      </c>
      <c r="D912" s="28" t="s">
        <v>722</v>
      </c>
    </row>
    <row r="913" spans="1:4" ht="27" x14ac:dyDescent="0.25">
      <c r="A913" s="27" t="s">
        <v>2138</v>
      </c>
      <c r="B913" s="27" t="s">
        <v>4922</v>
      </c>
      <c r="C913" s="27" t="s">
        <v>6146</v>
      </c>
      <c r="D913" s="28" t="s">
        <v>755</v>
      </c>
    </row>
    <row r="914" spans="1:4" ht="27" x14ac:dyDescent="0.25">
      <c r="A914" s="27" t="s">
        <v>2139</v>
      </c>
      <c r="B914" s="27" t="s">
        <v>4923</v>
      </c>
      <c r="C914" s="27" t="s">
        <v>6147</v>
      </c>
      <c r="D914" s="28" t="s">
        <v>863</v>
      </c>
    </row>
    <row r="915" spans="1:4" ht="27" x14ac:dyDescent="0.25">
      <c r="A915" s="27" t="s">
        <v>2140</v>
      </c>
      <c r="B915" s="27" t="s">
        <v>4924</v>
      </c>
      <c r="C915" s="27" t="s">
        <v>6148</v>
      </c>
      <c r="D915" s="28" t="s">
        <v>914</v>
      </c>
    </row>
    <row r="916" spans="1:4" ht="81" x14ac:dyDescent="0.25">
      <c r="A916" s="16" t="s">
        <v>2157</v>
      </c>
      <c r="B916" s="16" t="s">
        <v>4925</v>
      </c>
      <c r="C916" s="16" t="s">
        <v>6149</v>
      </c>
      <c r="D916" s="26" t="s">
        <v>1579</v>
      </c>
    </row>
    <row r="917" spans="1:4" ht="13.5" x14ac:dyDescent="0.25">
      <c r="A917" s="16" t="s">
        <v>2171</v>
      </c>
      <c r="B917" s="16" t="s">
        <v>4926</v>
      </c>
      <c r="C917" s="16" t="s">
        <v>6150</v>
      </c>
      <c r="D917" s="17" t="s">
        <v>170</v>
      </c>
    </row>
    <row r="918" spans="1:4" ht="27" x14ac:dyDescent="0.25">
      <c r="A918" s="16" t="s">
        <v>2172</v>
      </c>
      <c r="B918" s="16" t="s">
        <v>4927</v>
      </c>
      <c r="C918" s="16" t="s">
        <v>6151</v>
      </c>
      <c r="D918" s="17" t="s">
        <v>330</v>
      </c>
    </row>
    <row r="919" spans="1:4" ht="27" x14ac:dyDescent="0.25">
      <c r="A919" s="27" t="s">
        <v>3992</v>
      </c>
      <c r="B919" s="27" t="s">
        <v>4928</v>
      </c>
      <c r="C919" s="27" t="s">
        <v>6152</v>
      </c>
      <c r="D919" s="28" t="s">
        <v>333</v>
      </c>
    </row>
    <row r="920" spans="1:4" ht="27" x14ac:dyDescent="0.25">
      <c r="A920" s="27" t="s">
        <v>2173</v>
      </c>
      <c r="B920" s="27" t="s">
        <v>4929</v>
      </c>
      <c r="C920" s="27" t="s">
        <v>6153</v>
      </c>
      <c r="D920" s="28" t="s">
        <v>369</v>
      </c>
    </row>
    <row r="921" spans="1:4" ht="40.5" x14ac:dyDescent="0.25">
      <c r="A921" s="27" t="s">
        <v>2174</v>
      </c>
      <c r="B921" s="27" t="s">
        <v>4930</v>
      </c>
      <c r="C921" s="27" t="s">
        <v>6154</v>
      </c>
      <c r="D921" s="28" t="s">
        <v>384</v>
      </c>
    </row>
    <row r="922" spans="1:4" ht="40.5" x14ac:dyDescent="0.25">
      <c r="A922" s="27" t="s">
        <v>2175</v>
      </c>
      <c r="B922" s="27" t="s">
        <v>4931</v>
      </c>
      <c r="C922" s="27" t="s">
        <v>6155</v>
      </c>
      <c r="D922" s="28" t="s">
        <v>459</v>
      </c>
    </row>
    <row r="923" spans="1:4" ht="27" x14ac:dyDescent="0.25">
      <c r="A923" s="27" t="s">
        <v>2176</v>
      </c>
      <c r="B923" s="27" t="s">
        <v>4932</v>
      </c>
      <c r="C923" s="27" t="s">
        <v>6156</v>
      </c>
      <c r="D923" s="28" t="s">
        <v>588</v>
      </c>
    </row>
    <row r="924" spans="1:4" ht="27" x14ac:dyDescent="0.25">
      <c r="A924" s="27" t="s">
        <v>2177</v>
      </c>
      <c r="B924" s="27" t="s">
        <v>4933</v>
      </c>
      <c r="C924" s="27" t="s">
        <v>6157</v>
      </c>
      <c r="D924" s="28" t="s">
        <v>650</v>
      </c>
    </row>
    <row r="925" spans="1:4" ht="54" x14ac:dyDescent="0.25">
      <c r="A925" s="27" t="s">
        <v>2178</v>
      </c>
      <c r="B925" s="27" t="s">
        <v>4934</v>
      </c>
      <c r="C925" s="27" t="s">
        <v>6158</v>
      </c>
      <c r="D925" s="28" t="s">
        <v>674</v>
      </c>
    </row>
    <row r="926" spans="1:4" ht="40.5" x14ac:dyDescent="0.25">
      <c r="A926" s="27" t="s">
        <v>2179</v>
      </c>
      <c r="B926" s="27" t="s">
        <v>4935</v>
      </c>
      <c r="C926" s="27" t="s">
        <v>6159</v>
      </c>
      <c r="D926" s="28" t="s">
        <v>722</v>
      </c>
    </row>
    <row r="927" spans="1:4" ht="27" x14ac:dyDescent="0.25">
      <c r="A927" s="27" t="s">
        <v>2180</v>
      </c>
      <c r="B927" s="27" t="s">
        <v>4936</v>
      </c>
      <c r="C927" s="27" t="s">
        <v>6160</v>
      </c>
      <c r="D927" s="28" t="s">
        <v>755</v>
      </c>
    </row>
    <row r="928" spans="1:4" ht="27" x14ac:dyDescent="0.25">
      <c r="A928" s="27" t="s">
        <v>2181</v>
      </c>
      <c r="B928" s="27" t="s">
        <v>4937</v>
      </c>
      <c r="C928" s="27" t="s">
        <v>6161</v>
      </c>
      <c r="D928" s="28" t="s">
        <v>863</v>
      </c>
    </row>
    <row r="929" spans="1:4" ht="27" x14ac:dyDescent="0.25">
      <c r="A929" s="27" t="s">
        <v>2182</v>
      </c>
      <c r="B929" s="27" t="s">
        <v>4938</v>
      </c>
      <c r="C929" s="27" t="s">
        <v>6162</v>
      </c>
      <c r="D929" s="28" t="s">
        <v>914</v>
      </c>
    </row>
    <row r="930" spans="1:4" ht="40.5" x14ac:dyDescent="0.25">
      <c r="A930" s="16" t="s">
        <v>1469</v>
      </c>
      <c r="B930" s="16" t="s">
        <v>4939</v>
      </c>
      <c r="C930" s="16" t="s">
        <v>6163</v>
      </c>
      <c r="D930" s="26" t="s">
        <v>1471</v>
      </c>
    </row>
    <row r="931" spans="1:4" ht="27" x14ac:dyDescent="0.25">
      <c r="A931" s="16" t="s">
        <v>2183</v>
      </c>
      <c r="B931" s="16" t="s">
        <v>4940</v>
      </c>
      <c r="C931" s="16" t="s">
        <v>6164</v>
      </c>
      <c r="D931" s="26" t="s">
        <v>1580</v>
      </c>
    </row>
    <row r="932" spans="1:4" ht="13.5" x14ac:dyDescent="0.25">
      <c r="A932" s="16" t="s">
        <v>2185</v>
      </c>
      <c r="B932" s="16" t="s">
        <v>4941</v>
      </c>
      <c r="C932" s="16" t="s">
        <v>6165</v>
      </c>
      <c r="D932" s="17" t="s">
        <v>170</v>
      </c>
    </row>
    <row r="933" spans="1:4" ht="27" x14ac:dyDescent="0.25">
      <c r="A933" s="16" t="s">
        <v>2186</v>
      </c>
      <c r="B933" s="16" t="s">
        <v>4942</v>
      </c>
      <c r="C933" s="16" t="s">
        <v>6166</v>
      </c>
      <c r="D933" s="17" t="s">
        <v>330</v>
      </c>
    </row>
    <row r="934" spans="1:4" ht="27" x14ac:dyDescent="0.25">
      <c r="A934" s="27" t="s">
        <v>2187</v>
      </c>
      <c r="B934" s="27" t="s">
        <v>4943</v>
      </c>
      <c r="C934" s="27" t="s">
        <v>6167</v>
      </c>
      <c r="D934" s="28" t="s">
        <v>333</v>
      </c>
    </row>
    <row r="935" spans="1:4" ht="27" x14ac:dyDescent="0.25">
      <c r="A935" s="27" t="s">
        <v>2188</v>
      </c>
      <c r="B935" s="27" t="s">
        <v>4944</v>
      </c>
      <c r="C935" s="27" t="s">
        <v>6168</v>
      </c>
      <c r="D935" s="28" t="s">
        <v>369</v>
      </c>
    </row>
    <row r="936" spans="1:4" ht="40.5" x14ac:dyDescent="0.25">
      <c r="A936" s="27" t="s">
        <v>2189</v>
      </c>
      <c r="B936" s="27" t="s">
        <v>4945</v>
      </c>
      <c r="C936" s="27" t="s">
        <v>6169</v>
      </c>
      <c r="D936" s="28" t="s">
        <v>384</v>
      </c>
    </row>
    <row r="937" spans="1:4" ht="40.5" x14ac:dyDescent="0.25">
      <c r="A937" s="27" t="s">
        <v>2190</v>
      </c>
      <c r="B937" s="27" t="s">
        <v>4946</v>
      </c>
      <c r="C937" s="27" t="s">
        <v>6170</v>
      </c>
      <c r="D937" s="28" t="s">
        <v>459</v>
      </c>
    </row>
    <row r="938" spans="1:4" ht="27" x14ac:dyDescent="0.25">
      <c r="A938" s="27" t="s">
        <v>2191</v>
      </c>
      <c r="B938" s="27" t="s">
        <v>4947</v>
      </c>
      <c r="C938" s="27" t="s">
        <v>6171</v>
      </c>
      <c r="D938" s="28" t="s">
        <v>588</v>
      </c>
    </row>
    <row r="939" spans="1:4" ht="27" x14ac:dyDescent="0.25">
      <c r="A939" s="27" t="s">
        <v>2192</v>
      </c>
      <c r="B939" s="27" t="s">
        <v>4948</v>
      </c>
      <c r="C939" s="27" t="s">
        <v>6172</v>
      </c>
      <c r="D939" s="28" t="s">
        <v>650</v>
      </c>
    </row>
    <row r="940" spans="1:4" ht="54" x14ac:dyDescent="0.25">
      <c r="A940" s="27" t="s">
        <v>2193</v>
      </c>
      <c r="B940" s="27" t="s">
        <v>4949</v>
      </c>
      <c r="C940" s="27" t="s">
        <v>6173</v>
      </c>
      <c r="D940" s="28" t="s">
        <v>674</v>
      </c>
    </row>
    <row r="941" spans="1:4" ht="40.5" x14ac:dyDescent="0.25">
      <c r="A941" s="27" t="s">
        <v>2194</v>
      </c>
      <c r="B941" s="27" t="s">
        <v>4950</v>
      </c>
      <c r="C941" s="27" t="s">
        <v>6174</v>
      </c>
      <c r="D941" s="28" t="s">
        <v>722</v>
      </c>
    </row>
    <row r="942" spans="1:4" ht="27" x14ac:dyDescent="0.25">
      <c r="A942" s="27" t="s">
        <v>2195</v>
      </c>
      <c r="B942" s="27" t="s">
        <v>4951</v>
      </c>
      <c r="C942" s="27" t="s">
        <v>6175</v>
      </c>
      <c r="D942" s="28" t="s">
        <v>755</v>
      </c>
    </row>
    <row r="943" spans="1:4" ht="27" x14ac:dyDescent="0.25">
      <c r="A943" s="27" t="s">
        <v>2196</v>
      </c>
      <c r="B943" s="27" t="s">
        <v>4952</v>
      </c>
      <c r="C943" s="27" t="s">
        <v>6176</v>
      </c>
      <c r="D943" s="28" t="s">
        <v>863</v>
      </c>
    </row>
    <row r="944" spans="1:4" ht="27" x14ac:dyDescent="0.25">
      <c r="A944" s="27" t="s">
        <v>2197</v>
      </c>
      <c r="B944" s="27" t="s">
        <v>4953</v>
      </c>
      <c r="C944" s="27" t="s">
        <v>6177</v>
      </c>
      <c r="D944" s="28" t="s">
        <v>914</v>
      </c>
    </row>
    <row r="945" spans="1:4" ht="54" x14ac:dyDescent="0.25">
      <c r="A945" s="16" t="s">
        <v>2198</v>
      </c>
      <c r="B945" s="16" t="s">
        <v>4954</v>
      </c>
      <c r="C945" s="16" t="s">
        <v>6178</v>
      </c>
      <c r="D945" s="26" t="s">
        <v>1581</v>
      </c>
    </row>
    <row r="946" spans="1:4" ht="13.5" x14ac:dyDescent="0.25">
      <c r="A946" s="16" t="s">
        <v>2199</v>
      </c>
      <c r="B946" s="16" t="s">
        <v>4955</v>
      </c>
      <c r="C946" s="16" t="s">
        <v>6179</v>
      </c>
      <c r="D946" s="17" t="s">
        <v>170</v>
      </c>
    </row>
    <row r="947" spans="1:4" ht="27" x14ac:dyDescent="0.25">
      <c r="A947" s="16" t="s">
        <v>2200</v>
      </c>
      <c r="B947" s="16" t="s">
        <v>4956</v>
      </c>
      <c r="C947" s="16" t="s">
        <v>6180</v>
      </c>
      <c r="D947" s="17" t="s">
        <v>330</v>
      </c>
    </row>
    <row r="948" spans="1:4" ht="27" x14ac:dyDescent="0.25">
      <c r="A948" s="27" t="s">
        <v>2201</v>
      </c>
      <c r="B948" s="27" t="s">
        <v>4957</v>
      </c>
      <c r="C948" s="27" t="s">
        <v>6181</v>
      </c>
      <c r="D948" s="28" t="s">
        <v>333</v>
      </c>
    </row>
    <row r="949" spans="1:4" ht="27" x14ac:dyDescent="0.25">
      <c r="A949" s="27" t="s">
        <v>2202</v>
      </c>
      <c r="B949" s="27" t="s">
        <v>4958</v>
      </c>
      <c r="C949" s="27" t="s">
        <v>6182</v>
      </c>
      <c r="D949" s="28" t="s">
        <v>369</v>
      </c>
    </row>
    <row r="950" spans="1:4" ht="40.5" x14ac:dyDescent="0.25">
      <c r="A950" s="27" t="s">
        <v>2203</v>
      </c>
      <c r="B950" s="27" t="s">
        <v>4959</v>
      </c>
      <c r="C950" s="27" t="s">
        <v>6183</v>
      </c>
      <c r="D950" s="28" t="s">
        <v>384</v>
      </c>
    </row>
    <row r="951" spans="1:4" ht="40.5" x14ac:dyDescent="0.25">
      <c r="A951" s="27" t="s">
        <v>2204</v>
      </c>
      <c r="B951" s="27" t="s">
        <v>4960</v>
      </c>
      <c r="C951" s="27" t="s">
        <v>6184</v>
      </c>
      <c r="D951" s="28" t="s">
        <v>459</v>
      </c>
    </row>
    <row r="952" spans="1:4" ht="27" x14ac:dyDescent="0.25">
      <c r="A952" s="27" t="s">
        <v>2205</v>
      </c>
      <c r="B952" s="27" t="s">
        <v>4961</v>
      </c>
      <c r="C952" s="27" t="s">
        <v>6185</v>
      </c>
      <c r="D952" s="28" t="s">
        <v>588</v>
      </c>
    </row>
    <row r="953" spans="1:4" ht="27" x14ac:dyDescent="0.25">
      <c r="A953" s="27" t="s">
        <v>2206</v>
      </c>
      <c r="B953" s="27" t="s">
        <v>4962</v>
      </c>
      <c r="C953" s="27" t="s">
        <v>6186</v>
      </c>
      <c r="D953" s="28" t="s">
        <v>650</v>
      </c>
    </row>
    <row r="954" spans="1:4" ht="54" x14ac:dyDescent="0.25">
      <c r="A954" s="27" t="s">
        <v>2207</v>
      </c>
      <c r="B954" s="27" t="s">
        <v>4963</v>
      </c>
      <c r="C954" s="27" t="s">
        <v>6187</v>
      </c>
      <c r="D954" s="28" t="s">
        <v>674</v>
      </c>
    </row>
    <row r="955" spans="1:4" ht="40.5" x14ac:dyDescent="0.25">
      <c r="A955" s="27" t="s">
        <v>2208</v>
      </c>
      <c r="B955" s="27" t="s">
        <v>4964</v>
      </c>
      <c r="C955" s="27" t="s">
        <v>6188</v>
      </c>
      <c r="D955" s="28" t="s">
        <v>722</v>
      </c>
    </row>
    <row r="956" spans="1:4" ht="27" x14ac:dyDescent="0.25">
      <c r="A956" s="27" t="s">
        <v>2209</v>
      </c>
      <c r="B956" s="27" t="s">
        <v>4965</v>
      </c>
      <c r="C956" s="27" t="s">
        <v>6189</v>
      </c>
      <c r="D956" s="28" t="s">
        <v>755</v>
      </c>
    </row>
    <row r="957" spans="1:4" ht="27" x14ac:dyDescent="0.25">
      <c r="A957" s="27" t="s">
        <v>2210</v>
      </c>
      <c r="B957" s="27" t="s">
        <v>4966</v>
      </c>
      <c r="C957" s="27" t="s">
        <v>6190</v>
      </c>
      <c r="D957" s="28" t="s">
        <v>863</v>
      </c>
    </row>
    <row r="958" spans="1:4" ht="27" x14ac:dyDescent="0.25">
      <c r="A958" s="27" t="s">
        <v>2211</v>
      </c>
      <c r="B958" s="27" t="s">
        <v>4967</v>
      </c>
      <c r="C958" s="27" t="s">
        <v>6191</v>
      </c>
      <c r="D958" s="28" t="s">
        <v>914</v>
      </c>
    </row>
    <row r="959" spans="1:4" ht="27" x14ac:dyDescent="0.25">
      <c r="A959" s="16" t="s">
        <v>1472</v>
      </c>
      <c r="B959" s="16" t="s">
        <v>4968</v>
      </c>
      <c r="C959" s="16" t="s">
        <v>6192</v>
      </c>
      <c r="D959" s="26" t="s">
        <v>1405</v>
      </c>
    </row>
    <row r="960" spans="1:4" ht="54" x14ac:dyDescent="0.25">
      <c r="A960" s="16" t="s">
        <v>2239</v>
      </c>
      <c r="B960" s="16" t="s">
        <v>4969</v>
      </c>
      <c r="C960" s="16" t="s">
        <v>6193</v>
      </c>
      <c r="D960" s="26" t="s">
        <v>1570</v>
      </c>
    </row>
    <row r="961" spans="1:4" ht="13.5" x14ac:dyDescent="0.25">
      <c r="A961" s="16" t="s">
        <v>2283</v>
      </c>
      <c r="B961" s="16" t="s">
        <v>4970</v>
      </c>
      <c r="C961" s="16" t="s">
        <v>6194</v>
      </c>
      <c r="D961" s="17" t="s">
        <v>170</v>
      </c>
    </row>
    <row r="962" spans="1:4" ht="27" x14ac:dyDescent="0.25">
      <c r="A962" s="16" t="s">
        <v>2284</v>
      </c>
      <c r="B962" s="16" t="s">
        <v>4971</v>
      </c>
      <c r="C962" s="16" t="s">
        <v>6195</v>
      </c>
      <c r="D962" s="17" t="s">
        <v>330</v>
      </c>
    </row>
    <row r="963" spans="1:4" ht="27" x14ac:dyDescent="0.25">
      <c r="A963" s="27" t="s">
        <v>2285</v>
      </c>
      <c r="B963" s="27" t="s">
        <v>4972</v>
      </c>
      <c r="C963" s="27" t="s">
        <v>6196</v>
      </c>
      <c r="D963" s="28" t="s">
        <v>333</v>
      </c>
    </row>
    <row r="964" spans="1:4" ht="27" x14ac:dyDescent="0.25">
      <c r="A964" s="27" t="s">
        <v>2286</v>
      </c>
      <c r="B964" s="27" t="s">
        <v>4973</v>
      </c>
      <c r="C964" s="27" t="s">
        <v>6197</v>
      </c>
      <c r="D964" s="28" t="s">
        <v>369</v>
      </c>
    </row>
    <row r="965" spans="1:4" ht="40.5" x14ac:dyDescent="0.25">
      <c r="A965" s="27" t="s">
        <v>2287</v>
      </c>
      <c r="B965" s="27" t="s">
        <v>4974</v>
      </c>
      <c r="C965" s="27" t="s">
        <v>6198</v>
      </c>
      <c r="D965" s="28" t="s">
        <v>384</v>
      </c>
    </row>
    <row r="966" spans="1:4" ht="40.5" x14ac:dyDescent="0.25">
      <c r="A966" s="27" t="s">
        <v>2288</v>
      </c>
      <c r="B966" s="27" t="s">
        <v>4975</v>
      </c>
      <c r="C966" s="27" t="s">
        <v>6199</v>
      </c>
      <c r="D966" s="28" t="s">
        <v>459</v>
      </c>
    </row>
    <row r="967" spans="1:4" ht="27" x14ac:dyDescent="0.25">
      <c r="A967" s="27" t="s">
        <v>2289</v>
      </c>
      <c r="B967" s="27" t="s">
        <v>4976</v>
      </c>
      <c r="C967" s="27" t="s">
        <v>6200</v>
      </c>
      <c r="D967" s="28" t="s">
        <v>588</v>
      </c>
    </row>
    <row r="968" spans="1:4" ht="27" x14ac:dyDescent="0.25">
      <c r="A968" s="27" t="s">
        <v>2290</v>
      </c>
      <c r="B968" s="27" t="s">
        <v>4977</v>
      </c>
      <c r="C968" s="27" t="s">
        <v>6201</v>
      </c>
      <c r="D968" s="28" t="s">
        <v>650</v>
      </c>
    </row>
    <row r="969" spans="1:4" ht="54" x14ac:dyDescent="0.25">
      <c r="A969" s="27" t="s">
        <v>2291</v>
      </c>
      <c r="B969" s="27" t="s">
        <v>4978</v>
      </c>
      <c r="C969" s="27" t="s">
        <v>6202</v>
      </c>
      <c r="D969" s="28" t="s">
        <v>674</v>
      </c>
    </row>
    <row r="970" spans="1:4" ht="40.5" x14ac:dyDescent="0.25">
      <c r="A970" s="27" t="s">
        <v>2292</v>
      </c>
      <c r="B970" s="27" t="s">
        <v>4979</v>
      </c>
      <c r="C970" s="27" t="s">
        <v>6203</v>
      </c>
      <c r="D970" s="28" t="s">
        <v>722</v>
      </c>
    </row>
    <row r="971" spans="1:4" ht="27" x14ac:dyDescent="0.25">
      <c r="A971" s="27" t="s">
        <v>2293</v>
      </c>
      <c r="B971" s="27" t="s">
        <v>4980</v>
      </c>
      <c r="C971" s="27" t="s">
        <v>6204</v>
      </c>
      <c r="D971" s="28" t="s">
        <v>755</v>
      </c>
    </row>
    <row r="972" spans="1:4" ht="27" x14ac:dyDescent="0.25">
      <c r="A972" s="27" t="s">
        <v>2294</v>
      </c>
      <c r="B972" s="27" t="s">
        <v>4981</v>
      </c>
      <c r="C972" s="27" t="s">
        <v>6205</v>
      </c>
      <c r="D972" s="28" t="s">
        <v>863</v>
      </c>
    </row>
    <row r="973" spans="1:4" ht="27" x14ac:dyDescent="0.25">
      <c r="A973" s="27" t="s">
        <v>2282</v>
      </c>
      <c r="B973" s="27" t="s">
        <v>4982</v>
      </c>
      <c r="C973" s="27" t="s">
        <v>6206</v>
      </c>
      <c r="D973" s="28" t="s">
        <v>914</v>
      </c>
    </row>
    <row r="974" spans="1:4" ht="54" x14ac:dyDescent="0.25">
      <c r="A974" s="16" t="s">
        <v>2241</v>
      </c>
      <c r="B974" s="16" t="s">
        <v>4983</v>
      </c>
      <c r="C974" s="16" t="s">
        <v>6207</v>
      </c>
      <c r="D974" s="26" t="s">
        <v>1571</v>
      </c>
    </row>
    <row r="975" spans="1:4" ht="13.5" x14ac:dyDescent="0.25">
      <c r="A975" s="16" t="s">
        <v>2270</v>
      </c>
      <c r="B975" s="16" t="s">
        <v>4984</v>
      </c>
      <c r="C975" s="16" t="s">
        <v>6208</v>
      </c>
      <c r="D975" s="17" t="s">
        <v>170</v>
      </c>
    </row>
    <row r="976" spans="1:4" ht="27" x14ac:dyDescent="0.25">
      <c r="A976" s="16" t="s">
        <v>2271</v>
      </c>
      <c r="B976" s="16" t="s">
        <v>4985</v>
      </c>
      <c r="C976" s="16" t="s">
        <v>6209</v>
      </c>
      <c r="D976" s="17" t="s">
        <v>330</v>
      </c>
    </row>
    <row r="977" spans="1:4" ht="27" x14ac:dyDescent="0.25">
      <c r="A977" s="27" t="s">
        <v>2272</v>
      </c>
      <c r="B977" s="27" t="s">
        <v>4986</v>
      </c>
      <c r="C977" s="27" t="s">
        <v>6210</v>
      </c>
      <c r="D977" s="28" t="s">
        <v>333</v>
      </c>
    </row>
    <row r="978" spans="1:4" ht="27" x14ac:dyDescent="0.25">
      <c r="A978" s="27" t="s">
        <v>2273</v>
      </c>
      <c r="B978" s="27" t="s">
        <v>4987</v>
      </c>
      <c r="C978" s="27" t="s">
        <v>6211</v>
      </c>
      <c r="D978" s="28" t="s">
        <v>369</v>
      </c>
    </row>
    <row r="979" spans="1:4" ht="40.5" x14ac:dyDescent="0.25">
      <c r="A979" s="27" t="s">
        <v>2274</v>
      </c>
      <c r="B979" s="27" t="s">
        <v>4988</v>
      </c>
      <c r="C979" s="27" t="s">
        <v>6212</v>
      </c>
      <c r="D979" s="28" t="s">
        <v>384</v>
      </c>
    </row>
    <row r="980" spans="1:4" ht="40.5" x14ac:dyDescent="0.25">
      <c r="A980" s="27" t="s">
        <v>2275</v>
      </c>
      <c r="B980" s="27" t="s">
        <v>4989</v>
      </c>
      <c r="C980" s="27" t="s">
        <v>6213</v>
      </c>
      <c r="D980" s="28" t="s">
        <v>459</v>
      </c>
    </row>
    <row r="981" spans="1:4" ht="27" x14ac:dyDescent="0.25">
      <c r="A981" s="27" t="s">
        <v>2276</v>
      </c>
      <c r="B981" s="27" t="s">
        <v>4990</v>
      </c>
      <c r="C981" s="27" t="s">
        <v>6214</v>
      </c>
      <c r="D981" s="28" t="s">
        <v>588</v>
      </c>
    </row>
    <row r="982" spans="1:4" ht="27" x14ac:dyDescent="0.25">
      <c r="A982" s="27" t="s">
        <v>2277</v>
      </c>
      <c r="B982" s="27" t="s">
        <v>4991</v>
      </c>
      <c r="C982" s="27" t="s">
        <v>6215</v>
      </c>
      <c r="D982" s="28" t="s">
        <v>650</v>
      </c>
    </row>
    <row r="983" spans="1:4" ht="54" x14ac:dyDescent="0.25">
      <c r="A983" s="27" t="s">
        <v>2278</v>
      </c>
      <c r="B983" s="27" t="s">
        <v>4992</v>
      </c>
      <c r="C983" s="27" t="s">
        <v>6216</v>
      </c>
      <c r="D983" s="28" t="s">
        <v>674</v>
      </c>
    </row>
    <row r="984" spans="1:4" ht="40.5" x14ac:dyDescent="0.25">
      <c r="A984" s="27" t="s">
        <v>2279</v>
      </c>
      <c r="B984" s="27" t="s">
        <v>4993</v>
      </c>
      <c r="C984" s="27" t="s">
        <v>6217</v>
      </c>
      <c r="D984" s="28" t="s">
        <v>722</v>
      </c>
    </row>
    <row r="985" spans="1:4" ht="27" x14ac:dyDescent="0.25">
      <c r="A985" s="27" t="s">
        <v>2280</v>
      </c>
      <c r="B985" s="27" t="s">
        <v>4994</v>
      </c>
      <c r="C985" s="27" t="s">
        <v>6218</v>
      </c>
      <c r="D985" s="28" t="s">
        <v>755</v>
      </c>
    </row>
    <row r="986" spans="1:4" ht="27" x14ac:dyDescent="0.25">
      <c r="A986" s="27" t="s">
        <v>2281</v>
      </c>
      <c r="B986" s="27" t="s">
        <v>4995</v>
      </c>
      <c r="C986" s="27" t="s">
        <v>6219</v>
      </c>
      <c r="D986" s="28" t="s">
        <v>863</v>
      </c>
    </row>
    <row r="987" spans="1:4" ht="27" x14ac:dyDescent="0.25">
      <c r="A987" s="27" t="s">
        <v>2269</v>
      </c>
      <c r="B987" s="27" t="s">
        <v>4996</v>
      </c>
      <c r="C987" s="27" t="s">
        <v>6220</v>
      </c>
      <c r="D987" s="28" t="s">
        <v>914</v>
      </c>
    </row>
    <row r="988" spans="1:4" ht="27" x14ac:dyDescent="0.25">
      <c r="A988" s="16" t="s">
        <v>1474</v>
      </c>
      <c r="B988" s="16" t="s">
        <v>4997</v>
      </c>
      <c r="C988" s="16" t="s">
        <v>6221</v>
      </c>
      <c r="D988" s="26" t="s">
        <v>1476</v>
      </c>
    </row>
    <row r="989" spans="1:4" ht="40.5" x14ac:dyDescent="0.25">
      <c r="A989" s="16" t="s">
        <v>2295</v>
      </c>
      <c r="B989" s="16" t="s">
        <v>4998</v>
      </c>
      <c r="C989" s="16" t="s">
        <v>6222</v>
      </c>
      <c r="D989" s="26" t="s">
        <v>1576</v>
      </c>
    </row>
    <row r="990" spans="1:4" ht="13.5" x14ac:dyDescent="0.25">
      <c r="A990" s="16" t="s">
        <v>2313</v>
      </c>
      <c r="B990" s="16" t="s">
        <v>4999</v>
      </c>
      <c r="C990" s="16" t="s">
        <v>6223</v>
      </c>
      <c r="D990" s="17" t="s">
        <v>170</v>
      </c>
    </row>
    <row r="991" spans="1:4" ht="27" x14ac:dyDescent="0.25">
      <c r="A991" s="16" t="s">
        <v>2314</v>
      </c>
      <c r="B991" s="16" t="s">
        <v>5000</v>
      </c>
      <c r="C991" s="16" t="s">
        <v>6224</v>
      </c>
      <c r="D991" s="17" t="s">
        <v>330</v>
      </c>
    </row>
    <row r="992" spans="1:4" ht="27" x14ac:dyDescent="0.25">
      <c r="A992" s="27" t="s">
        <v>2315</v>
      </c>
      <c r="B992" s="27" t="s">
        <v>5001</v>
      </c>
      <c r="C992" s="27" t="s">
        <v>6225</v>
      </c>
      <c r="D992" s="28" t="s">
        <v>333</v>
      </c>
    </row>
    <row r="993" spans="1:4" ht="27" x14ac:dyDescent="0.25">
      <c r="A993" s="27" t="s">
        <v>2316</v>
      </c>
      <c r="B993" s="27" t="s">
        <v>5002</v>
      </c>
      <c r="C993" s="27" t="s">
        <v>6226</v>
      </c>
      <c r="D993" s="28" t="s">
        <v>369</v>
      </c>
    </row>
    <row r="994" spans="1:4" ht="40.5" x14ac:dyDescent="0.25">
      <c r="A994" s="27" t="s">
        <v>2317</v>
      </c>
      <c r="B994" s="27" t="s">
        <v>5003</v>
      </c>
      <c r="C994" s="27" t="s">
        <v>6227</v>
      </c>
      <c r="D994" s="28" t="s">
        <v>384</v>
      </c>
    </row>
    <row r="995" spans="1:4" ht="40.5" x14ac:dyDescent="0.25">
      <c r="A995" s="27" t="s">
        <v>2318</v>
      </c>
      <c r="B995" s="27" t="s">
        <v>5004</v>
      </c>
      <c r="C995" s="27" t="s">
        <v>6228</v>
      </c>
      <c r="D995" s="28" t="s">
        <v>459</v>
      </c>
    </row>
    <row r="996" spans="1:4" ht="27" x14ac:dyDescent="0.25">
      <c r="A996" s="27" t="s">
        <v>2319</v>
      </c>
      <c r="B996" s="27" t="s">
        <v>5005</v>
      </c>
      <c r="C996" s="27" t="s">
        <v>6229</v>
      </c>
      <c r="D996" s="28" t="s">
        <v>588</v>
      </c>
    </row>
    <row r="997" spans="1:4" ht="27" x14ac:dyDescent="0.25">
      <c r="A997" s="27" t="s">
        <v>2320</v>
      </c>
      <c r="B997" s="27" t="s">
        <v>5006</v>
      </c>
      <c r="C997" s="27" t="s">
        <v>6230</v>
      </c>
      <c r="D997" s="28" t="s">
        <v>650</v>
      </c>
    </row>
    <row r="998" spans="1:4" ht="54" x14ac:dyDescent="0.25">
      <c r="A998" s="27" t="s">
        <v>2321</v>
      </c>
      <c r="B998" s="27" t="s">
        <v>5007</v>
      </c>
      <c r="C998" s="27" t="s">
        <v>6231</v>
      </c>
      <c r="D998" s="28" t="s">
        <v>674</v>
      </c>
    </row>
    <row r="999" spans="1:4" ht="40.5" x14ac:dyDescent="0.25">
      <c r="A999" s="27" t="s">
        <v>2322</v>
      </c>
      <c r="B999" s="27" t="s">
        <v>5008</v>
      </c>
      <c r="C999" s="27" t="s">
        <v>6232</v>
      </c>
      <c r="D999" s="28" t="s">
        <v>722</v>
      </c>
    </row>
    <row r="1000" spans="1:4" ht="27" x14ac:dyDescent="0.25">
      <c r="A1000" s="27" t="s">
        <v>2323</v>
      </c>
      <c r="B1000" s="27" t="s">
        <v>5009</v>
      </c>
      <c r="C1000" s="27" t="s">
        <v>6233</v>
      </c>
      <c r="D1000" s="28" t="s">
        <v>755</v>
      </c>
    </row>
    <row r="1001" spans="1:4" ht="27" x14ac:dyDescent="0.25">
      <c r="A1001" s="27" t="s">
        <v>2324</v>
      </c>
      <c r="B1001" s="27" t="s">
        <v>5010</v>
      </c>
      <c r="C1001" s="27" t="s">
        <v>6234</v>
      </c>
      <c r="D1001" s="28" t="s">
        <v>863</v>
      </c>
    </row>
    <row r="1002" spans="1:4" ht="27" x14ac:dyDescent="0.25">
      <c r="A1002" s="27" t="s">
        <v>2312</v>
      </c>
      <c r="B1002" s="27" t="s">
        <v>5011</v>
      </c>
      <c r="C1002" s="27" t="s">
        <v>6235</v>
      </c>
      <c r="D1002" s="28" t="s">
        <v>914</v>
      </c>
    </row>
    <row r="1003" spans="1:4" ht="54" x14ac:dyDescent="0.25">
      <c r="A1003" s="16" t="s">
        <v>2297</v>
      </c>
      <c r="B1003" s="16" t="s">
        <v>5012</v>
      </c>
      <c r="C1003" s="16" t="s">
        <v>6236</v>
      </c>
      <c r="D1003" s="26" t="s">
        <v>1577</v>
      </c>
    </row>
    <row r="1004" spans="1:4" ht="13.5" x14ac:dyDescent="0.25">
      <c r="A1004" s="16" t="s">
        <v>2299</v>
      </c>
      <c r="B1004" s="16" t="s">
        <v>5013</v>
      </c>
      <c r="C1004" s="16" t="s">
        <v>6237</v>
      </c>
      <c r="D1004" s="17" t="s">
        <v>170</v>
      </c>
    </row>
    <row r="1005" spans="1:4" ht="27" x14ac:dyDescent="0.25">
      <c r="A1005" s="16" t="s">
        <v>2300</v>
      </c>
      <c r="B1005" s="16" t="s">
        <v>5014</v>
      </c>
      <c r="C1005" s="16" t="s">
        <v>6238</v>
      </c>
      <c r="D1005" s="17" t="s">
        <v>330</v>
      </c>
    </row>
    <row r="1006" spans="1:4" ht="27" x14ac:dyDescent="0.25">
      <c r="A1006" s="27" t="s">
        <v>2301</v>
      </c>
      <c r="B1006" s="27" t="s">
        <v>5015</v>
      </c>
      <c r="C1006" s="27" t="s">
        <v>6239</v>
      </c>
      <c r="D1006" s="28" t="s">
        <v>333</v>
      </c>
    </row>
    <row r="1007" spans="1:4" ht="27" x14ac:dyDescent="0.25">
      <c r="A1007" s="27" t="s">
        <v>2302</v>
      </c>
      <c r="B1007" s="27" t="s">
        <v>5016</v>
      </c>
      <c r="C1007" s="27" t="s">
        <v>6240</v>
      </c>
      <c r="D1007" s="28" t="s">
        <v>369</v>
      </c>
    </row>
    <row r="1008" spans="1:4" ht="40.5" x14ac:dyDescent="0.25">
      <c r="A1008" s="27" t="s">
        <v>2303</v>
      </c>
      <c r="B1008" s="27" t="s">
        <v>5017</v>
      </c>
      <c r="C1008" s="27" t="s">
        <v>6241</v>
      </c>
      <c r="D1008" s="28" t="s">
        <v>384</v>
      </c>
    </row>
    <row r="1009" spans="1:4" ht="40.5" x14ac:dyDescent="0.25">
      <c r="A1009" s="27" t="s">
        <v>2304</v>
      </c>
      <c r="B1009" s="27" t="s">
        <v>5018</v>
      </c>
      <c r="C1009" s="27" t="s">
        <v>6242</v>
      </c>
      <c r="D1009" s="28" t="s">
        <v>459</v>
      </c>
    </row>
    <row r="1010" spans="1:4" ht="27" x14ac:dyDescent="0.25">
      <c r="A1010" s="27" t="s">
        <v>2305</v>
      </c>
      <c r="B1010" s="27" t="s">
        <v>5019</v>
      </c>
      <c r="C1010" s="27" t="s">
        <v>6243</v>
      </c>
      <c r="D1010" s="28" t="s">
        <v>588</v>
      </c>
    </row>
    <row r="1011" spans="1:4" ht="27" x14ac:dyDescent="0.25">
      <c r="A1011" s="27" t="s">
        <v>2306</v>
      </c>
      <c r="B1011" s="27" t="s">
        <v>5020</v>
      </c>
      <c r="C1011" s="27" t="s">
        <v>6244</v>
      </c>
      <c r="D1011" s="28" t="s">
        <v>650</v>
      </c>
    </row>
    <row r="1012" spans="1:4" ht="54" x14ac:dyDescent="0.25">
      <c r="A1012" s="27" t="s">
        <v>2307</v>
      </c>
      <c r="B1012" s="27" t="s">
        <v>5021</v>
      </c>
      <c r="C1012" s="27" t="s">
        <v>6245</v>
      </c>
      <c r="D1012" s="28" t="s">
        <v>674</v>
      </c>
    </row>
    <row r="1013" spans="1:4" ht="40.5" x14ac:dyDescent="0.25">
      <c r="A1013" s="27" t="s">
        <v>2308</v>
      </c>
      <c r="B1013" s="27" t="s">
        <v>5022</v>
      </c>
      <c r="C1013" s="27" t="s">
        <v>6246</v>
      </c>
      <c r="D1013" s="28" t="s">
        <v>722</v>
      </c>
    </row>
    <row r="1014" spans="1:4" ht="27" x14ac:dyDescent="0.25">
      <c r="A1014" s="27" t="s">
        <v>2309</v>
      </c>
      <c r="B1014" s="27" t="s">
        <v>5023</v>
      </c>
      <c r="C1014" s="27" t="s">
        <v>6247</v>
      </c>
      <c r="D1014" s="28" t="s">
        <v>755</v>
      </c>
    </row>
    <row r="1015" spans="1:4" ht="27" x14ac:dyDescent="0.25">
      <c r="A1015" s="27" t="s">
        <v>2310</v>
      </c>
      <c r="B1015" s="27" t="s">
        <v>5024</v>
      </c>
      <c r="C1015" s="27" t="s">
        <v>6248</v>
      </c>
      <c r="D1015" s="28" t="s">
        <v>863</v>
      </c>
    </row>
    <row r="1016" spans="1:4" ht="27" x14ac:dyDescent="0.25">
      <c r="A1016" s="27" t="s">
        <v>2311</v>
      </c>
      <c r="B1016" s="27" t="s">
        <v>5025</v>
      </c>
      <c r="C1016" s="27" t="s">
        <v>6249</v>
      </c>
      <c r="D1016" s="28" t="s">
        <v>914</v>
      </c>
    </row>
    <row r="1017" spans="1:4" ht="27" x14ac:dyDescent="0.25">
      <c r="A1017" s="16" t="s">
        <v>1477</v>
      </c>
      <c r="B1017" s="16" t="s">
        <v>5026</v>
      </c>
      <c r="C1017" s="16" t="s">
        <v>6250</v>
      </c>
      <c r="D1017" s="26" t="s">
        <v>1456</v>
      </c>
    </row>
    <row r="1018" spans="1:4" ht="40.5" x14ac:dyDescent="0.25">
      <c r="A1018" s="16" t="s">
        <v>2351</v>
      </c>
      <c r="B1018" s="16" t="s">
        <v>5027</v>
      </c>
      <c r="C1018" s="16" t="s">
        <v>6251</v>
      </c>
      <c r="D1018" s="26" t="s">
        <v>1572</v>
      </c>
    </row>
    <row r="1019" spans="1:4" ht="13.5" x14ac:dyDescent="0.25">
      <c r="A1019" s="16" t="s">
        <v>2381</v>
      </c>
      <c r="B1019" s="16" t="s">
        <v>5028</v>
      </c>
      <c r="C1019" s="16" t="s">
        <v>6252</v>
      </c>
      <c r="D1019" s="17" t="s">
        <v>170</v>
      </c>
    </row>
    <row r="1020" spans="1:4" ht="27" x14ac:dyDescent="0.25">
      <c r="A1020" s="16" t="s">
        <v>2382</v>
      </c>
      <c r="B1020" s="16" t="s">
        <v>5029</v>
      </c>
      <c r="C1020" s="16" t="s">
        <v>6253</v>
      </c>
      <c r="D1020" s="17" t="s">
        <v>330</v>
      </c>
    </row>
    <row r="1021" spans="1:4" ht="27" x14ac:dyDescent="0.25">
      <c r="A1021" s="27" t="s">
        <v>2383</v>
      </c>
      <c r="B1021" s="27" t="s">
        <v>5030</v>
      </c>
      <c r="C1021" s="27" t="s">
        <v>6254</v>
      </c>
      <c r="D1021" s="28" t="s">
        <v>333</v>
      </c>
    </row>
    <row r="1022" spans="1:4" ht="27" x14ac:dyDescent="0.25">
      <c r="A1022" s="27" t="s">
        <v>2384</v>
      </c>
      <c r="B1022" s="27" t="s">
        <v>5031</v>
      </c>
      <c r="C1022" s="27" t="s">
        <v>6255</v>
      </c>
      <c r="D1022" s="28" t="s">
        <v>369</v>
      </c>
    </row>
    <row r="1023" spans="1:4" ht="40.5" x14ac:dyDescent="0.25">
      <c r="A1023" s="27" t="s">
        <v>2385</v>
      </c>
      <c r="B1023" s="27" t="s">
        <v>5032</v>
      </c>
      <c r="C1023" s="27" t="s">
        <v>6256</v>
      </c>
      <c r="D1023" s="28" t="s">
        <v>384</v>
      </c>
    </row>
    <row r="1024" spans="1:4" ht="40.5" x14ac:dyDescent="0.25">
      <c r="A1024" s="27" t="s">
        <v>2386</v>
      </c>
      <c r="B1024" s="27" t="s">
        <v>5033</v>
      </c>
      <c r="C1024" s="27" t="s">
        <v>6257</v>
      </c>
      <c r="D1024" s="28" t="s">
        <v>459</v>
      </c>
    </row>
    <row r="1025" spans="1:4" ht="27" x14ac:dyDescent="0.25">
      <c r="A1025" s="27" t="s">
        <v>2387</v>
      </c>
      <c r="B1025" s="27" t="s">
        <v>5034</v>
      </c>
      <c r="C1025" s="27" t="s">
        <v>6258</v>
      </c>
      <c r="D1025" s="28" t="s">
        <v>588</v>
      </c>
    </row>
    <row r="1026" spans="1:4" ht="27" x14ac:dyDescent="0.25">
      <c r="A1026" s="27" t="s">
        <v>2388</v>
      </c>
      <c r="B1026" s="27" t="s">
        <v>5035</v>
      </c>
      <c r="C1026" s="27" t="s">
        <v>6259</v>
      </c>
      <c r="D1026" s="28" t="s">
        <v>650</v>
      </c>
    </row>
    <row r="1027" spans="1:4" ht="54" x14ac:dyDescent="0.25">
      <c r="A1027" s="27" t="s">
        <v>2389</v>
      </c>
      <c r="B1027" s="27" t="s">
        <v>5036</v>
      </c>
      <c r="C1027" s="27" t="s">
        <v>6260</v>
      </c>
      <c r="D1027" s="28" t="s">
        <v>674</v>
      </c>
    </row>
    <row r="1028" spans="1:4" ht="40.5" x14ac:dyDescent="0.25">
      <c r="A1028" s="27" t="s">
        <v>2390</v>
      </c>
      <c r="B1028" s="27" t="s">
        <v>5037</v>
      </c>
      <c r="C1028" s="27" t="s">
        <v>6261</v>
      </c>
      <c r="D1028" s="28" t="s">
        <v>722</v>
      </c>
    </row>
    <row r="1029" spans="1:4" ht="27" x14ac:dyDescent="0.25">
      <c r="A1029" s="27" t="s">
        <v>2391</v>
      </c>
      <c r="B1029" s="27" t="s">
        <v>5038</v>
      </c>
      <c r="C1029" s="27" t="s">
        <v>6262</v>
      </c>
      <c r="D1029" s="28" t="s">
        <v>755</v>
      </c>
    </row>
    <row r="1030" spans="1:4" ht="27" x14ac:dyDescent="0.25">
      <c r="A1030" s="27" t="s">
        <v>2392</v>
      </c>
      <c r="B1030" s="27" t="s">
        <v>5039</v>
      </c>
      <c r="C1030" s="27" t="s">
        <v>6263</v>
      </c>
      <c r="D1030" s="28" t="s">
        <v>863</v>
      </c>
    </row>
    <row r="1031" spans="1:4" ht="27" x14ac:dyDescent="0.25">
      <c r="A1031" s="27" t="s">
        <v>2393</v>
      </c>
      <c r="B1031" s="27" t="s">
        <v>5040</v>
      </c>
      <c r="C1031" s="27" t="s">
        <v>6264</v>
      </c>
      <c r="D1031" s="28" t="s">
        <v>914</v>
      </c>
    </row>
    <row r="1032" spans="1:4" ht="27" x14ac:dyDescent="0.25">
      <c r="A1032" s="16" t="s">
        <v>2353</v>
      </c>
      <c r="B1032" s="16" t="s">
        <v>5041</v>
      </c>
      <c r="C1032" s="16" t="s">
        <v>6265</v>
      </c>
      <c r="D1032" s="26" t="s">
        <v>1573</v>
      </c>
    </row>
    <row r="1033" spans="1:4" ht="13.5" x14ac:dyDescent="0.25">
      <c r="A1033" s="16" t="s">
        <v>2394</v>
      </c>
      <c r="B1033" s="16" t="s">
        <v>5042</v>
      </c>
      <c r="C1033" s="16" t="s">
        <v>6266</v>
      </c>
      <c r="D1033" s="17" t="s">
        <v>170</v>
      </c>
    </row>
    <row r="1034" spans="1:4" ht="27" x14ac:dyDescent="0.25">
      <c r="A1034" s="16" t="s">
        <v>2395</v>
      </c>
      <c r="B1034" s="16" t="s">
        <v>5043</v>
      </c>
      <c r="C1034" s="16" t="s">
        <v>6267</v>
      </c>
      <c r="D1034" s="17" t="s">
        <v>330</v>
      </c>
    </row>
    <row r="1035" spans="1:4" ht="27" x14ac:dyDescent="0.25">
      <c r="A1035" s="27" t="s">
        <v>2396</v>
      </c>
      <c r="B1035" s="27" t="s">
        <v>5044</v>
      </c>
      <c r="C1035" s="27" t="s">
        <v>6268</v>
      </c>
      <c r="D1035" s="28" t="s">
        <v>333</v>
      </c>
    </row>
    <row r="1036" spans="1:4" ht="27" x14ac:dyDescent="0.25">
      <c r="A1036" s="27" t="s">
        <v>2397</v>
      </c>
      <c r="B1036" s="27" t="s">
        <v>5045</v>
      </c>
      <c r="C1036" s="27" t="s">
        <v>6269</v>
      </c>
      <c r="D1036" s="28" t="s">
        <v>369</v>
      </c>
    </row>
    <row r="1037" spans="1:4" ht="40.5" x14ac:dyDescent="0.25">
      <c r="A1037" s="27" t="s">
        <v>2398</v>
      </c>
      <c r="B1037" s="27" t="s">
        <v>5046</v>
      </c>
      <c r="C1037" s="27" t="s">
        <v>6270</v>
      </c>
      <c r="D1037" s="28" t="s">
        <v>384</v>
      </c>
    </row>
    <row r="1038" spans="1:4" ht="40.5" x14ac:dyDescent="0.25">
      <c r="A1038" s="27" t="s">
        <v>2399</v>
      </c>
      <c r="B1038" s="27" t="s">
        <v>5047</v>
      </c>
      <c r="C1038" s="27" t="s">
        <v>6271</v>
      </c>
      <c r="D1038" s="28" t="s">
        <v>459</v>
      </c>
    </row>
    <row r="1039" spans="1:4" ht="27" x14ac:dyDescent="0.25">
      <c r="A1039" s="27" t="s">
        <v>2400</v>
      </c>
      <c r="B1039" s="27" t="s">
        <v>5048</v>
      </c>
      <c r="C1039" s="27" t="s">
        <v>6272</v>
      </c>
      <c r="D1039" s="28" t="s">
        <v>588</v>
      </c>
    </row>
    <row r="1040" spans="1:4" ht="27" x14ac:dyDescent="0.25">
      <c r="A1040" s="27" t="s">
        <v>2401</v>
      </c>
      <c r="B1040" s="27" t="s">
        <v>5049</v>
      </c>
      <c r="C1040" s="27" t="s">
        <v>6273</v>
      </c>
      <c r="D1040" s="28" t="s">
        <v>650</v>
      </c>
    </row>
    <row r="1041" spans="1:4" ht="54" x14ac:dyDescent="0.25">
      <c r="A1041" s="27" t="s">
        <v>2402</v>
      </c>
      <c r="B1041" s="27" t="s">
        <v>5050</v>
      </c>
      <c r="C1041" s="27" t="s">
        <v>6274</v>
      </c>
      <c r="D1041" s="28" t="s">
        <v>674</v>
      </c>
    </row>
    <row r="1042" spans="1:4" ht="40.5" x14ac:dyDescent="0.25">
      <c r="A1042" s="27" t="s">
        <v>2403</v>
      </c>
      <c r="B1042" s="27" t="s">
        <v>5051</v>
      </c>
      <c r="C1042" s="27" t="s">
        <v>6275</v>
      </c>
      <c r="D1042" s="28" t="s">
        <v>722</v>
      </c>
    </row>
    <row r="1043" spans="1:4" ht="27" x14ac:dyDescent="0.25">
      <c r="A1043" s="27" t="s">
        <v>2404</v>
      </c>
      <c r="B1043" s="27" t="s">
        <v>5052</v>
      </c>
      <c r="C1043" s="27" t="s">
        <v>6276</v>
      </c>
      <c r="D1043" s="28" t="s">
        <v>755</v>
      </c>
    </row>
    <row r="1044" spans="1:4" ht="27" x14ac:dyDescent="0.25">
      <c r="A1044" s="27" t="s">
        <v>2405</v>
      </c>
      <c r="B1044" s="27" t="s">
        <v>5053</v>
      </c>
      <c r="C1044" s="27" t="s">
        <v>6277</v>
      </c>
      <c r="D1044" s="28" t="s">
        <v>863</v>
      </c>
    </row>
    <row r="1045" spans="1:4" ht="27" x14ac:dyDescent="0.25">
      <c r="A1045" s="27" t="s">
        <v>2406</v>
      </c>
      <c r="B1045" s="27" t="s">
        <v>5054</v>
      </c>
      <c r="C1045" s="27" t="s">
        <v>6278</v>
      </c>
      <c r="D1045" s="28" t="s">
        <v>914</v>
      </c>
    </row>
    <row r="1046" spans="1:4" ht="54" x14ac:dyDescent="0.25">
      <c r="A1046" s="16" t="s">
        <v>1479</v>
      </c>
      <c r="B1046" s="16" t="s">
        <v>5055</v>
      </c>
      <c r="C1046" s="16" t="s">
        <v>6279</v>
      </c>
      <c r="D1046" s="26" t="s">
        <v>1481</v>
      </c>
    </row>
    <row r="1047" spans="1:4" ht="27" x14ac:dyDescent="0.25">
      <c r="A1047" s="16" t="s">
        <v>1482</v>
      </c>
      <c r="B1047" s="16" t="s">
        <v>5056</v>
      </c>
      <c r="C1047" s="16" t="s">
        <v>6280</v>
      </c>
      <c r="D1047" s="26" t="s">
        <v>1484</v>
      </c>
    </row>
    <row r="1048" spans="1:4" ht="54" x14ac:dyDescent="0.25">
      <c r="A1048" s="16" t="s">
        <v>2411</v>
      </c>
      <c r="B1048" s="16" t="s">
        <v>5057</v>
      </c>
      <c r="C1048" s="16" t="s">
        <v>6281</v>
      </c>
      <c r="D1048" s="26" t="s">
        <v>1582</v>
      </c>
    </row>
    <row r="1049" spans="1:4" ht="13.5" x14ac:dyDescent="0.25">
      <c r="A1049" s="16" t="s">
        <v>2421</v>
      </c>
      <c r="B1049" s="16" t="s">
        <v>5058</v>
      </c>
      <c r="C1049" s="16" t="s">
        <v>6282</v>
      </c>
      <c r="D1049" s="17" t="s">
        <v>170</v>
      </c>
    </row>
    <row r="1050" spans="1:4" ht="27" x14ac:dyDescent="0.25">
      <c r="A1050" s="16" t="s">
        <v>2422</v>
      </c>
      <c r="B1050" s="16" t="s">
        <v>5059</v>
      </c>
      <c r="C1050" s="16" t="s">
        <v>6283</v>
      </c>
      <c r="D1050" s="17" t="s">
        <v>330</v>
      </c>
    </row>
    <row r="1051" spans="1:4" ht="27" x14ac:dyDescent="0.25">
      <c r="A1051" s="27" t="s">
        <v>2423</v>
      </c>
      <c r="B1051" s="27" t="s">
        <v>5060</v>
      </c>
      <c r="C1051" s="27" t="s">
        <v>6284</v>
      </c>
      <c r="D1051" s="28" t="s">
        <v>333</v>
      </c>
    </row>
    <row r="1052" spans="1:4" ht="27" x14ac:dyDescent="0.25">
      <c r="A1052" s="27" t="s">
        <v>2424</v>
      </c>
      <c r="B1052" s="27" t="s">
        <v>5061</v>
      </c>
      <c r="C1052" s="27" t="s">
        <v>6285</v>
      </c>
      <c r="D1052" s="28" t="s">
        <v>369</v>
      </c>
    </row>
    <row r="1053" spans="1:4" ht="40.5" x14ac:dyDescent="0.25">
      <c r="A1053" s="27" t="s">
        <v>2425</v>
      </c>
      <c r="B1053" s="27" t="s">
        <v>5062</v>
      </c>
      <c r="C1053" s="27" t="s">
        <v>6286</v>
      </c>
      <c r="D1053" s="28" t="s">
        <v>384</v>
      </c>
    </row>
    <row r="1054" spans="1:4" ht="40.5" x14ac:dyDescent="0.25">
      <c r="A1054" s="27" t="s">
        <v>2426</v>
      </c>
      <c r="B1054" s="27" t="s">
        <v>5063</v>
      </c>
      <c r="C1054" s="27" t="s">
        <v>6287</v>
      </c>
      <c r="D1054" s="28" t="s">
        <v>459</v>
      </c>
    </row>
    <row r="1055" spans="1:4" ht="27" x14ac:dyDescent="0.25">
      <c r="A1055" s="27" t="s">
        <v>2427</v>
      </c>
      <c r="B1055" s="27" t="s">
        <v>5064</v>
      </c>
      <c r="C1055" s="27" t="s">
        <v>6288</v>
      </c>
      <c r="D1055" s="28" t="s">
        <v>588</v>
      </c>
    </row>
    <row r="1056" spans="1:4" ht="27" x14ac:dyDescent="0.25">
      <c r="A1056" s="27" t="s">
        <v>2428</v>
      </c>
      <c r="B1056" s="27" t="s">
        <v>5065</v>
      </c>
      <c r="C1056" s="27" t="s">
        <v>6289</v>
      </c>
      <c r="D1056" s="28" t="s">
        <v>650</v>
      </c>
    </row>
    <row r="1057" spans="1:4" ht="54" x14ac:dyDescent="0.25">
      <c r="A1057" s="27" t="s">
        <v>2429</v>
      </c>
      <c r="B1057" s="27" t="s">
        <v>5066</v>
      </c>
      <c r="C1057" s="27" t="s">
        <v>6290</v>
      </c>
      <c r="D1057" s="28" t="s">
        <v>674</v>
      </c>
    </row>
    <row r="1058" spans="1:4" ht="40.5" x14ac:dyDescent="0.25">
      <c r="A1058" s="27" t="s">
        <v>2430</v>
      </c>
      <c r="B1058" s="27" t="s">
        <v>5067</v>
      </c>
      <c r="C1058" s="27" t="s">
        <v>6291</v>
      </c>
      <c r="D1058" s="28" t="s">
        <v>722</v>
      </c>
    </row>
    <row r="1059" spans="1:4" ht="27" x14ac:dyDescent="0.25">
      <c r="A1059" s="27" t="s">
        <v>2431</v>
      </c>
      <c r="B1059" s="27" t="s">
        <v>5068</v>
      </c>
      <c r="C1059" s="27" t="s">
        <v>6292</v>
      </c>
      <c r="D1059" s="28" t="s">
        <v>755</v>
      </c>
    </row>
    <row r="1060" spans="1:4" ht="27" x14ac:dyDescent="0.25">
      <c r="A1060" s="27" t="s">
        <v>2432</v>
      </c>
      <c r="B1060" s="27" t="s">
        <v>5069</v>
      </c>
      <c r="C1060" s="27" t="s">
        <v>6293</v>
      </c>
      <c r="D1060" s="28" t="s">
        <v>863</v>
      </c>
    </row>
    <row r="1061" spans="1:4" ht="27" x14ac:dyDescent="0.25">
      <c r="A1061" s="27" t="s">
        <v>2433</v>
      </c>
      <c r="B1061" s="27" t="s">
        <v>5070</v>
      </c>
      <c r="C1061" s="27" t="s">
        <v>6294</v>
      </c>
      <c r="D1061" s="28" t="s">
        <v>914</v>
      </c>
    </row>
    <row r="1062" spans="1:4" ht="40.5" x14ac:dyDescent="0.25">
      <c r="A1062" s="16" t="s">
        <v>2413</v>
      </c>
      <c r="B1062" s="16" t="s">
        <v>5071</v>
      </c>
      <c r="C1062" s="16" t="s">
        <v>6295</v>
      </c>
      <c r="D1062" s="26" t="s">
        <v>1583</v>
      </c>
    </row>
    <row r="1063" spans="1:4" ht="13.5" x14ac:dyDescent="0.25">
      <c r="A1063" s="16" t="s">
        <v>2434</v>
      </c>
      <c r="B1063" s="16" t="s">
        <v>5072</v>
      </c>
      <c r="C1063" s="16" t="s">
        <v>6296</v>
      </c>
      <c r="D1063" s="17" t="s">
        <v>170</v>
      </c>
    </row>
    <row r="1064" spans="1:4" ht="27" x14ac:dyDescent="0.25">
      <c r="A1064" s="16" t="s">
        <v>2435</v>
      </c>
      <c r="B1064" s="16" t="s">
        <v>5073</v>
      </c>
      <c r="C1064" s="16" t="s">
        <v>6297</v>
      </c>
      <c r="D1064" s="17" t="s">
        <v>330</v>
      </c>
    </row>
    <row r="1065" spans="1:4" ht="27" x14ac:dyDescent="0.25">
      <c r="A1065" s="27" t="s">
        <v>2436</v>
      </c>
      <c r="B1065" s="27" t="s">
        <v>5074</v>
      </c>
      <c r="C1065" s="27" t="s">
        <v>6298</v>
      </c>
      <c r="D1065" s="28" t="s">
        <v>333</v>
      </c>
    </row>
    <row r="1066" spans="1:4" ht="27" x14ac:dyDescent="0.25">
      <c r="A1066" s="27" t="s">
        <v>2437</v>
      </c>
      <c r="B1066" s="27" t="s">
        <v>5075</v>
      </c>
      <c r="C1066" s="27" t="s">
        <v>6299</v>
      </c>
      <c r="D1066" s="28" t="s">
        <v>369</v>
      </c>
    </row>
    <row r="1067" spans="1:4" ht="40.5" x14ac:dyDescent="0.25">
      <c r="A1067" s="27" t="s">
        <v>2438</v>
      </c>
      <c r="B1067" s="27" t="s">
        <v>5076</v>
      </c>
      <c r="C1067" s="27" t="s">
        <v>6300</v>
      </c>
      <c r="D1067" s="28" t="s">
        <v>384</v>
      </c>
    </row>
    <row r="1068" spans="1:4" ht="40.5" x14ac:dyDescent="0.25">
      <c r="A1068" s="27" t="s">
        <v>2439</v>
      </c>
      <c r="B1068" s="27" t="s">
        <v>5077</v>
      </c>
      <c r="C1068" s="27" t="s">
        <v>6301</v>
      </c>
      <c r="D1068" s="28" t="s">
        <v>459</v>
      </c>
    </row>
    <row r="1069" spans="1:4" ht="27" x14ac:dyDescent="0.25">
      <c r="A1069" s="27" t="s">
        <v>2440</v>
      </c>
      <c r="B1069" s="27" t="s">
        <v>5078</v>
      </c>
      <c r="C1069" s="27" t="s">
        <v>6302</v>
      </c>
      <c r="D1069" s="28" t="s">
        <v>588</v>
      </c>
    </row>
    <row r="1070" spans="1:4" ht="27" x14ac:dyDescent="0.25">
      <c r="A1070" s="27" t="s">
        <v>2441</v>
      </c>
      <c r="B1070" s="27" t="s">
        <v>5079</v>
      </c>
      <c r="C1070" s="27" t="s">
        <v>6303</v>
      </c>
      <c r="D1070" s="28" t="s">
        <v>650</v>
      </c>
    </row>
    <row r="1071" spans="1:4" ht="54" x14ac:dyDescent="0.25">
      <c r="A1071" s="27" t="s">
        <v>2442</v>
      </c>
      <c r="B1071" s="27" t="s">
        <v>5080</v>
      </c>
      <c r="C1071" s="27" t="s">
        <v>6304</v>
      </c>
      <c r="D1071" s="28" t="s">
        <v>674</v>
      </c>
    </row>
    <row r="1072" spans="1:4" ht="40.5" x14ac:dyDescent="0.25">
      <c r="A1072" s="27" t="s">
        <v>2443</v>
      </c>
      <c r="B1072" s="27" t="s">
        <v>5081</v>
      </c>
      <c r="C1072" s="27" t="s">
        <v>6305</v>
      </c>
      <c r="D1072" s="28" t="s">
        <v>722</v>
      </c>
    </row>
    <row r="1073" spans="1:4" ht="27" x14ac:dyDescent="0.25">
      <c r="A1073" s="27" t="s">
        <v>2444</v>
      </c>
      <c r="B1073" s="27" t="s">
        <v>5082</v>
      </c>
      <c r="C1073" s="27" t="s">
        <v>6306</v>
      </c>
      <c r="D1073" s="28" t="s">
        <v>755</v>
      </c>
    </row>
    <row r="1074" spans="1:4" ht="27" x14ac:dyDescent="0.25">
      <c r="A1074" s="27" t="s">
        <v>2445</v>
      </c>
      <c r="B1074" s="27" t="s">
        <v>5083</v>
      </c>
      <c r="C1074" s="27" t="s">
        <v>6307</v>
      </c>
      <c r="D1074" s="28" t="s">
        <v>863</v>
      </c>
    </row>
    <row r="1075" spans="1:4" ht="27" x14ac:dyDescent="0.25">
      <c r="A1075" s="27" t="s">
        <v>2446</v>
      </c>
      <c r="B1075" s="27" t="s">
        <v>5084</v>
      </c>
      <c r="C1075" s="27" t="s">
        <v>6308</v>
      </c>
      <c r="D1075" s="28" t="s">
        <v>914</v>
      </c>
    </row>
    <row r="1076" spans="1:4" ht="27" x14ac:dyDescent="0.25">
      <c r="A1076" s="16" t="s">
        <v>1485</v>
      </c>
      <c r="B1076" s="16" t="s">
        <v>5085</v>
      </c>
      <c r="C1076" s="16" t="s">
        <v>6309</v>
      </c>
      <c r="D1076" s="26" t="s">
        <v>1476</v>
      </c>
    </row>
    <row r="1077" spans="1:4" ht="54" x14ac:dyDescent="0.25">
      <c r="A1077" s="16" t="s">
        <v>2415</v>
      </c>
      <c r="B1077" s="16" t="s">
        <v>5086</v>
      </c>
      <c r="C1077" s="16" t="s">
        <v>6310</v>
      </c>
      <c r="D1077" s="26" t="s">
        <v>1584</v>
      </c>
    </row>
    <row r="1078" spans="1:4" ht="13.5" x14ac:dyDescent="0.25">
      <c r="A1078" s="16" t="s">
        <v>2511</v>
      </c>
      <c r="B1078" s="16" t="s">
        <v>5087</v>
      </c>
      <c r="C1078" s="16" t="s">
        <v>6311</v>
      </c>
      <c r="D1078" s="17" t="s">
        <v>170</v>
      </c>
    </row>
    <row r="1079" spans="1:4" ht="27" x14ac:dyDescent="0.25">
      <c r="A1079" s="16" t="s">
        <v>2512</v>
      </c>
      <c r="B1079" s="16" t="s">
        <v>5088</v>
      </c>
      <c r="C1079" s="16" t="s">
        <v>6312</v>
      </c>
      <c r="D1079" s="17" t="s">
        <v>330</v>
      </c>
    </row>
    <row r="1080" spans="1:4" ht="27" x14ac:dyDescent="0.25">
      <c r="A1080" s="27" t="s">
        <v>2513</v>
      </c>
      <c r="B1080" s="27" t="s">
        <v>5089</v>
      </c>
      <c r="C1080" s="27" t="s">
        <v>6313</v>
      </c>
      <c r="D1080" s="28" t="s">
        <v>333</v>
      </c>
    </row>
    <row r="1081" spans="1:4" ht="27" x14ac:dyDescent="0.25">
      <c r="A1081" s="27" t="s">
        <v>2514</v>
      </c>
      <c r="B1081" s="27" t="s">
        <v>5090</v>
      </c>
      <c r="C1081" s="27" t="s">
        <v>6314</v>
      </c>
      <c r="D1081" s="28" t="s">
        <v>369</v>
      </c>
    </row>
    <row r="1082" spans="1:4" ht="40.5" x14ac:dyDescent="0.25">
      <c r="A1082" s="27" t="s">
        <v>2515</v>
      </c>
      <c r="B1082" s="27" t="s">
        <v>5091</v>
      </c>
      <c r="C1082" s="27" t="s">
        <v>6315</v>
      </c>
      <c r="D1082" s="28" t="s">
        <v>384</v>
      </c>
    </row>
    <row r="1083" spans="1:4" ht="40.5" x14ac:dyDescent="0.25">
      <c r="A1083" s="27" t="s">
        <v>2516</v>
      </c>
      <c r="B1083" s="27" t="s">
        <v>5092</v>
      </c>
      <c r="C1083" s="27" t="s">
        <v>6316</v>
      </c>
      <c r="D1083" s="28" t="s">
        <v>459</v>
      </c>
    </row>
    <row r="1084" spans="1:4" ht="27" x14ac:dyDescent="0.25">
      <c r="A1084" s="27" t="s">
        <v>2517</v>
      </c>
      <c r="B1084" s="27" t="s">
        <v>5093</v>
      </c>
      <c r="C1084" s="27" t="s">
        <v>6317</v>
      </c>
      <c r="D1084" s="28" t="s">
        <v>588</v>
      </c>
    </row>
    <row r="1085" spans="1:4" ht="27" x14ac:dyDescent="0.25">
      <c r="A1085" s="27" t="s">
        <v>2518</v>
      </c>
      <c r="B1085" s="27" t="s">
        <v>5094</v>
      </c>
      <c r="C1085" s="27" t="s">
        <v>6318</v>
      </c>
      <c r="D1085" s="28" t="s">
        <v>650</v>
      </c>
    </row>
    <row r="1086" spans="1:4" ht="54" x14ac:dyDescent="0.25">
      <c r="A1086" s="27" t="s">
        <v>2519</v>
      </c>
      <c r="B1086" s="27" t="s">
        <v>5095</v>
      </c>
      <c r="C1086" s="27" t="s">
        <v>6319</v>
      </c>
      <c r="D1086" s="28" t="s">
        <v>674</v>
      </c>
    </row>
    <row r="1087" spans="1:4" ht="40.5" x14ac:dyDescent="0.25">
      <c r="A1087" s="27" t="s">
        <v>2520</v>
      </c>
      <c r="B1087" s="27" t="s">
        <v>5096</v>
      </c>
      <c r="C1087" s="27" t="s">
        <v>6320</v>
      </c>
      <c r="D1087" s="28" t="s">
        <v>722</v>
      </c>
    </row>
    <row r="1088" spans="1:4" ht="27" x14ac:dyDescent="0.25">
      <c r="A1088" s="27" t="s">
        <v>2521</v>
      </c>
      <c r="B1088" s="27" t="s">
        <v>5097</v>
      </c>
      <c r="C1088" s="27" t="s">
        <v>6321</v>
      </c>
      <c r="D1088" s="28" t="s">
        <v>755</v>
      </c>
    </row>
    <row r="1089" spans="1:4" ht="27" x14ac:dyDescent="0.25">
      <c r="A1089" s="27" t="s">
        <v>2522</v>
      </c>
      <c r="B1089" s="27" t="s">
        <v>5098</v>
      </c>
      <c r="C1089" s="27" t="s">
        <v>6322</v>
      </c>
      <c r="D1089" s="28" t="s">
        <v>863</v>
      </c>
    </row>
    <row r="1090" spans="1:4" ht="27" x14ac:dyDescent="0.25">
      <c r="A1090" s="27" t="s">
        <v>2523</v>
      </c>
      <c r="B1090" s="27" t="s">
        <v>5099</v>
      </c>
      <c r="C1090" s="27" t="s">
        <v>6323</v>
      </c>
      <c r="D1090" s="28" t="s">
        <v>914</v>
      </c>
    </row>
    <row r="1091" spans="1:4" ht="27" x14ac:dyDescent="0.25">
      <c r="A1091" s="16" t="s">
        <v>2417</v>
      </c>
      <c r="B1091" s="16" t="s">
        <v>5100</v>
      </c>
      <c r="C1091" s="16" t="s">
        <v>6324</v>
      </c>
      <c r="D1091" s="26" t="s">
        <v>1585</v>
      </c>
    </row>
    <row r="1092" spans="1:4" ht="13.5" x14ac:dyDescent="0.25">
      <c r="A1092" s="16" t="s">
        <v>2524</v>
      </c>
      <c r="B1092" s="16" t="s">
        <v>5101</v>
      </c>
      <c r="C1092" s="16" t="s">
        <v>6325</v>
      </c>
      <c r="D1092" s="17" t="s">
        <v>170</v>
      </c>
    </row>
    <row r="1093" spans="1:4" ht="27" x14ac:dyDescent="0.25">
      <c r="A1093" s="16" t="s">
        <v>2525</v>
      </c>
      <c r="B1093" s="16" t="s">
        <v>5102</v>
      </c>
      <c r="C1093" s="16" t="s">
        <v>6326</v>
      </c>
      <c r="D1093" s="17" t="s">
        <v>330</v>
      </c>
    </row>
    <row r="1094" spans="1:4" ht="27" x14ac:dyDescent="0.25">
      <c r="A1094" s="27" t="s">
        <v>2526</v>
      </c>
      <c r="B1094" s="27" t="s">
        <v>5103</v>
      </c>
      <c r="C1094" s="27" t="s">
        <v>6327</v>
      </c>
      <c r="D1094" s="28" t="s">
        <v>333</v>
      </c>
    </row>
    <row r="1095" spans="1:4" ht="27" x14ac:dyDescent="0.25">
      <c r="A1095" s="27" t="s">
        <v>2527</v>
      </c>
      <c r="B1095" s="27" t="s">
        <v>5104</v>
      </c>
      <c r="C1095" s="27" t="s">
        <v>6328</v>
      </c>
      <c r="D1095" s="28" t="s">
        <v>369</v>
      </c>
    </row>
    <row r="1096" spans="1:4" ht="40.5" x14ac:dyDescent="0.25">
      <c r="A1096" s="27" t="s">
        <v>2528</v>
      </c>
      <c r="B1096" s="27" t="s">
        <v>5105</v>
      </c>
      <c r="C1096" s="27" t="s">
        <v>6329</v>
      </c>
      <c r="D1096" s="28" t="s">
        <v>384</v>
      </c>
    </row>
    <row r="1097" spans="1:4" ht="40.5" x14ac:dyDescent="0.25">
      <c r="A1097" s="27" t="s">
        <v>2529</v>
      </c>
      <c r="B1097" s="27" t="s">
        <v>5106</v>
      </c>
      <c r="C1097" s="27" t="s">
        <v>6330</v>
      </c>
      <c r="D1097" s="28" t="s">
        <v>459</v>
      </c>
    </row>
    <row r="1098" spans="1:4" ht="27" x14ac:dyDescent="0.25">
      <c r="A1098" s="27" t="s">
        <v>2530</v>
      </c>
      <c r="B1098" s="27" t="s">
        <v>5107</v>
      </c>
      <c r="C1098" s="27" t="s">
        <v>6331</v>
      </c>
      <c r="D1098" s="28" t="s">
        <v>588</v>
      </c>
    </row>
    <row r="1099" spans="1:4" ht="27" x14ac:dyDescent="0.25">
      <c r="A1099" s="27" t="s">
        <v>2531</v>
      </c>
      <c r="B1099" s="27" t="s">
        <v>5108</v>
      </c>
      <c r="C1099" s="27" t="s">
        <v>6332</v>
      </c>
      <c r="D1099" s="28" t="s">
        <v>650</v>
      </c>
    </row>
    <row r="1100" spans="1:4" ht="54" x14ac:dyDescent="0.25">
      <c r="A1100" s="27" t="s">
        <v>2532</v>
      </c>
      <c r="B1100" s="27" t="s">
        <v>5109</v>
      </c>
      <c r="C1100" s="27" t="s">
        <v>6333</v>
      </c>
      <c r="D1100" s="28" t="s">
        <v>674</v>
      </c>
    </row>
    <row r="1101" spans="1:4" ht="40.5" x14ac:dyDescent="0.25">
      <c r="A1101" s="27" t="s">
        <v>2533</v>
      </c>
      <c r="B1101" s="27" t="s">
        <v>5110</v>
      </c>
      <c r="C1101" s="27" t="s">
        <v>6334</v>
      </c>
      <c r="D1101" s="28" t="s">
        <v>722</v>
      </c>
    </row>
    <row r="1102" spans="1:4" ht="27" x14ac:dyDescent="0.25">
      <c r="A1102" s="27" t="s">
        <v>2534</v>
      </c>
      <c r="B1102" s="27" t="s">
        <v>5111</v>
      </c>
      <c r="C1102" s="27" t="s">
        <v>6335</v>
      </c>
      <c r="D1102" s="28" t="s">
        <v>755</v>
      </c>
    </row>
    <row r="1103" spans="1:4" ht="27" x14ac:dyDescent="0.25">
      <c r="A1103" s="27" t="s">
        <v>2535</v>
      </c>
      <c r="B1103" s="27" t="s">
        <v>5112</v>
      </c>
      <c r="C1103" s="27" t="s">
        <v>6336</v>
      </c>
      <c r="D1103" s="28" t="s">
        <v>863</v>
      </c>
    </row>
    <row r="1104" spans="1:4" ht="27" x14ac:dyDescent="0.25">
      <c r="A1104" s="27" t="s">
        <v>2536</v>
      </c>
      <c r="B1104" s="27" t="s">
        <v>5113</v>
      </c>
      <c r="C1104" s="27" t="s">
        <v>6337</v>
      </c>
      <c r="D1104" s="28" t="s">
        <v>914</v>
      </c>
    </row>
    <row r="1105" spans="1:4" ht="40.5" x14ac:dyDescent="0.25">
      <c r="A1105" s="16" t="s">
        <v>2419</v>
      </c>
      <c r="B1105" s="16" t="s">
        <v>5114</v>
      </c>
      <c r="C1105" s="16" t="s">
        <v>6338</v>
      </c>
      <c r="D1105" s="26" t="s">
        <v>1586</v>
      </c>
    </row>
    <row r="1106" spans="1:4" ht="13.5" x14ac:dyDescent="0.25">
      <c r="A1106" s="16" t="s">
        <v>2537</v>
      </c>
      <c r="B1106" s="16" t="s">
        <v>5115</v>
      </c>
      <c r="C1106" s="16" t="s">
        <v>6339</v>
      </c>
      <c r="D1106" s="17" t="s">
        <v>170</v>
      </c>
    </row>
    <row r="1107" spans="1:4" ht="27" x14ac:dyDescent="0.25">
      <c r="A1107" s="16" t="s">
        <v>2538</v>
      </c>
      <c r="B1107" s="16" t="s">
        <v>5116</v>
      </c>
      <c r="C1107" s="16" t="s">
        <v>6340</v>
      </c>
      <c r="D1107" s="17" t="s">
        <v>330</v>
      </c>
    </row>
    <row r="1108" spans="1:4" ht="27" x14ac:dyDescent="0.25">
      <c r="A1108" s="27" t="s">
        <v>2539</v>
      </c>
      <c r="B1108" s="27" t="s">
        <v>5117</v>
      </c>
      <c r="C1108" s="27" t="s">
        <v>6341</v>
      </c>
      <c r="D1108" s="28" t="s">
        <v>333</v>
      </c>
    </row>
    <row r="1109" spans="1:4" ht="27" x14ac:dyDescent="0.25">
      <c r="A1109" s="27" t="s">
        <v>2540</v>
      </c>
      <c r="B1109" s="27" t="s">
        <v>5118</v>
      </c>
      <c r="C1109" s="27" t="s">
        <v>6342</v>
      </c>
      <c r="D1109" s="28" t="s">
        <v>369</v>
      </c>
    </row>
    <row r="1110" spans="1:4" ht="40.5" x14ac:dyDescent="0.25">
      <c r="A1110" s="27" t="s">
        <v>2541</v>
      </c>
      <c r="B1110" s="27" t="s">
        <v>5119</v>
      </c>
      <c r="C1110" s="27" t="s">
        <v>6343</v>
      </c>
      <c r="D1110" s="28" t="s">
        <v>384</v>
      </c>
    </row>
    <row r="1111" spans="1:4" ht="40.5" x14ac:dyDescent="0.25">
      <c r="A1111" s="27" t="s">
        <v>2542</v>
      </c>
      <c r="B1111" s="27" t="s">
        <v>5120</v>
      </c>
      <c r="C1111" s="27" t="s">
        <v>6344</v>
      </c>
      <c r="D1111" s="28" t="s">
        <v>459</v>
      </c>
    </row>
    <row r="1112" spans="1:4" ht="27" x14ac:dyDescent="0.25">
      <c r="A1112" s="27" t="s">
        <v>2543</v>
      </c>
      <c r="B1112" s="27" t="s">
        <v>5121</v>
      </c>
      <c r="C1112" s="27" t="s">
        <v>6345</v>
      </c>
      <c r="D1112" s="28" t="s">
        <v>588</v>
      </c>
    </row>
    <row r="1113" spans="1:4" ht="27" x14ac:dyDescent="0.25">
      <c r="A1113" s="27" t="s">
        <v>2544</v>
      </c>
      <c r="B1113" s="27" t="s">
        <v>5122</v>
      </c>
      <c r="C1113" s="27" t="s">
        <v>6346</v>
      </c>
      <c r="D1113" s="28" t="s">
        <v>650</v>
      </c>
    </row>
    <row r="1114" spans="1:4" ht="54" x14ac:dyDescent="0.25">
      <c r="A1114" s="27" t="s">
        <v>2545</v>
      </c>
      <c r="B1114" s="27" t="s">
        <v>5123</v>
      </c>
      <c r="C1114" s="27" t="s">
        <v>6347</v>
      </c>
      <c r="D1114" s="28" t="s">
        <v>674</v>
      </c>
    </row>
    <row r="1115" spans="1:4" ht="40.5" x14ac:dyDescent="0.25">
      <c r="A1115" s="27" t="s">
        <v>2546</v>
      </c>
      <c r="B1115" s="27" t="s">
        <v>5124</v>
      </c>
      <c r="C1115" s="27" t="s">
        <v>6348</v>
      </c>
      <c r="D1115" s="28" t="s">
        <v>722</v>
      </c>
    </row>
    <row r="1116" spans="1:4" ht="27" x14ac:dyDescent="0.25">
      <c r="A1116" s="27" t="s">
        <v>2547</v>
      </c>
      <c r="B1116" s="27" t="s">
        <v>5125</v>
      </c>
      <c r="C1116" s="27" t="s">
        <v>6349</v>
      </c>
      <c r="D1116" s="28" t="s">
        <v>755</v>
      </c>
    </row>
    <row r="1117" spans="1:4" ht="27" x14ac:dyDescent="0.25">
      <c r="A1117" s="27" t="s">
        <v>2548</v>
      </c>
      <c r="B1117" s="27" t="s">
        <v>5126</v>
      </c>
      <c r="C1117" s="27" t="s">
        <v>6350</v>
      </c>
      <c r="D1117" s="28" t="s">
        <v>863</v>
      </c>
    </row>
    <row r="1118" spans="1:4" ht="27" x14ac:dyDescent="0.25">
      <c r="A1118" s="27" t="s">
        <v>2549</v>
      </c>
      <c r="B1118" s="27" t="s">
        <v>5127</v>
      </c>
      <c r="C1118" s="27" t="s">
        <v>6351</v>
      </c>
      <c r="D1118" s="28" t="s">
        <v>914</v>
      </c>
    </row>
    <row r="1119" spans="1:4" ht="27" x14ac:dyDescent="0.25">
      <c r="A1119" s="16" t="s">
        <v>1487</v>
      </c>
      <c r="B1119" s="16" t="s">
        <v>5128</v>
      </c>
      <c r="C1119" s="16" t="s">
        <v>6352</v>
      </c>
      <c r="D1119" s="26" t="s">
        <v>1444</v>
      </c>
    </row>
    <row r="1120" spans="1:4" ht="67.5" x14ac:dyDescent="0.25">
      <c r="A1120" s="16" t="s">
        <v>2407</v>
      </c>
      <c r="B1120" s="16" t="s">
        <v>5129</v>
      </c>
      <c r="C1120" s="16" t="s">
        <v>6353</v>
      </c>
      <c r="D1120" s="26" t="s">
        <v>1587</v>
      </c>
    </row>
    <row r="1121" spans="1:4" ht="13.5" x14ac:dyDescent="0.25">
      <c r="A1121" s="16" t="s">
        <v>2550</v>
      </c>
      <c r="B1121" s="16" t="s">
        <v>5130</v>
      </c>
      <c r="C1121" s="16" t="s">
        <v>6354</v>
      </c>
      <c r="D1121" s="17" t="s">
        <v>170</v>
      </c>
    </row>
    <row r="1122" spans="1:4" ht="27" x14ac:dyDescent="0.25">
      <c r="A1122" s="16" t="s">
        <v>2551</v>
      </c>
      <c r="B1122" s="16" t="s">
        <v>5131</v>
      </c>
      <c r="C1122" s="16" t="s">
        <v>6355</v>
      </c>
      <c r="D1122" s="17" t="s">
        <v>330</v>
      </c>
    </row>
    <row r="1123" spans="1:4" ht="27" x14ac:dyDescent="0.25">
      <c r="A1123" s="27" t="s">
        <v>2552</v>
      </c>
      <c r="B1123" s="27" t="s">
        <v>5132</v>
      </c>
      <c r="C1123" s="27" t="s">
        <v>6356</v>
      </c>
      <c r="D1123" s="28" t="s">
        <v>333</v>
      </c>
    </row>
    <row r="1124" spans="1:4" ht="27" x14ac:dyDescent="0.25">
      <c r="A1124" s="27" t="s">
        <v>2553</v>
      </c>
      <c r="B1124" s="27" t="s">
        <v>5133</v>
      </c>
      <c r="C1124" s="27" t="s">
        <v>6357</v>
      </c>
      <c r="D1124" s="28" t="s">
        <v>369</v>
      </c>
    </row>
    <row r="1125" spans="1:4" ht="40.5" x14ac:dyDescent="0.25">
      <c r="A1125" s="27" t="s">
        <v>2554</v>
      </c>
      <c r="B1125" s="27" t="s">
        <v>5134</v>
      </c>
      <c r="C1125" s="27" t="s">
        <v>6358</v>
      </c>
      <c r="D1125" s="28" t="s">
        <v>384</v>
      </c>
    </row>
    <row r="1126" spans="1:4" ht="40.5" x14ac:dyDescent="0.25">
      <c r="A1126" s="27" t="s">
        <v>2555</v>
      </c>
      <c r="B1126" s="27" t="s">
        <v>5135</v>
      </c>
      <c r="C1126" s="27" t="s">
        <v>6359</v>
      </c>
      <c r="D1126" s="28" t="s">
        <v>459</v>
      </c>
    </row>
    <row r="1127" spans="1:4" ht="27" x14ac:dyDescent="0.25">
      <c r="A1127" s="27" t="s">
        <v>2556</v>
      </c>
      <c r="B1127" s="27" t="s">
        <v>5136</v>
      </c>
      <c r="C1127" s="27" t="s">
        <v>6360</v>
      </c>
      <c r="D1127" s="28" t="s">
        <v>588</v>
      </c>
    </row>
    <row r="1128" spans="1:4" ht="27" x14ac:dyDescent="0.25">
      <c r="A1128" s="27" t="s">
        <v>2557</v>
      </c>
      <c r="B1128" s="27" t="s">
        <v>5137</v>
      </c>
      <c r="C1128" s="27" t="s">
        <v>6361</v>
      </c>
      <c r="D1128" s="28" t="s">
        <v>650</v>
      </c>
    </row>
    <row r="1129" spans="1:4" ht="54" x14ac:dyDescent="0.25">
      <c r="A1129" s="27" t="s">
        <v>2558</v>
      </c>
      <c r="B1129" s="27" t="s">
        <v>5138</v>
      </c>
      <c r="C1129" s="27" t="s">
        <v>6362</v>
      </c>
      <c r="D1129" s="28" t="s">
        <v>674</v>
      </c>
    </row>
    <row r="1130" spans="1:4" ht="40.5" x14ac:dyDescent="0.25">
      <c r="A1130" s="27" t="s">
        <v>2559</v>
      </c>
      <c r="B1130" s="27" t="s">
        <v>5139</v>
      </c>
      <c r="C1130" s="27" t="s">
        <v>6363</v>
      </c>
      <c r="D1130" s="28" t="s">
        <v>722</v>
      </c>
    </row>
    <row r="1131" spans="1:4" ht="27" x14ac:dyDescent="0.25">
      <c r="A1131" s="27" t="s">
        <v>2560</v>
      </c>
      <c r="B1131" s="27" t="s">
        <v>5140</v>
      </c>
      <c r="C1131" s="27" t="s">
        <v>6364</v>
      </c>
      <c r="D1131" s="28" t="s">
        <v>755</v>
      </c>
    </row>
    <row r="1132" spans="1:4" ht="27" x14ac:dyDescent="0.25">
      <c r="A1132" s="27" t="s">
        <v>2561</v>
      </c>
      <c r="B1132" s="27" t="s">
        <v>5141</v>
      </c>
      <c r="C1132" s="27" t="s">
        <v>6365</v>
      </c>
      <c r="D1132" s="28" t="s">
        <v>863</v>
      </c>
    </row>
    <row r="1133" spans="1:4" ht="27" x14ac:dyDescent="0.25">
      <c r="A1133" s="27" t="s">
        <v>2562</v>
      </c>
      <c r="B1133" s="27" t="s">
        <v>5142</v>
      </c>
      <c r="C1133" s="27" t="s">
        <v>6366</v>
      </c>
      <c r="D1133" s="28" t="s">
        <v>914</v>
      </c>
    </row>
    <row r="1134" spans="1:4" ht="67.5" x14ac:dyDescent="0.25">
      <c r="A1134" s="16" t="s">
        <v>2409</v>
      </c>
      <c r="B1134" s="16" t="s">
        <v>5143</v>
      </c>
      <c r="C1134" s="16" t="s">
        <v>6367</v>
      </c>
      <c r="D1134" s="26" t="s">
        <v>1588</v>
      </c>
    </row>
    <row r="1135" spans="1:4" ht="13.5" x14ac:dyDescent="0.25">
      <c r="A1135" s="16" t="s">
        <v>2563</v>
      </c>
      <c r="B1135" s="16" t="s">
        <v>5144</v>
      </c>
      <c r="C1135" s="16" t="s">
        <v>6368</v>
      </c>
      <c r="D1135" s="17" t="s">
        <v>170</v>
      </c>
    </row>
    <row r="1136" spans="1:4" ht="27" x14ac:dyDescent="0.25">
      <c r="A1136" s="16" t="s">
        <v>2564</v>
      </c>
      <c r="B1136" s="16" t="s">
        <v>5145</v>
      </c>
      <c r="C1136" s="16" t="s">
        <v>6369</v>
      </c>
      <c r="D1136" s="17" t="s">
        <v>330</v>
      </c>
    </row>
    <row r="1137" spans="1:4" ht="27" x14ac:dyDescent="0.25">
      <c r="A1137" s="27" t="s">
        <v>2565</v>
      </c>
      <c r="B1137" s="27" t="s">
        <v>5146</v>
      </c>
      <c r="C1137" s="27" t="s">
        <v>6370</v>
      </c>
      <c r="D1137" s="28" t="s">
        <v>333</v>
      </c>
    </row>
    <row r="1138" spans="1:4" ht="27" x14ac:dyDescent="0.25">
      <c r="A1138" s="27" t="s">
        <v>2566</v>
      </c>
      <c r="B1138" s="27" t="s">
        <v>5147</v>
      </c>
      <c r="C1138" s="27" t="s">
        <v>6371</v>
      </c>
      <c r="D1138" s="28" t="s">
        <v>369</v>
      </c>
    </row>
    <row r="1139" spans="1:4" ht="40.5" x14ac:dyDescent="0.25">
      <c r="A1139" s="27" t="s">
        <v>2567</v>
      </c>
      <c r="B1139" s="27" t="s">
        <v>5148</v>
      </c>
      <c r="C1139" s="27" t="s">
        <v>6372</v>
      </c>
      <c r="D1139" s="28" t="s">
        <v>384</v>
      </c>
    </row>
    <row r="1140" spans="1:4" ht="40.5" x14ac:dyDescent="0.25">
      <c r="A1140" s="27" t="s">
        <v>2568</v>
      </c>
      <c r="B1140" s="27" t="s">
        <v>5149</v>
      </c>
      <c r="C1140" s="27" t="s">
        <v>6373</v>
      </c>
      <c r="D1140" s="28" t="s">
        <v>459</v>
      </c>
    </row>
    <row r="1141" spans="1:4" ht="27" x14ac:dyDescent="0.25">
      <c r="A1141" s="27" t="s">
        <v>2569</v>
      </c>
      <c r="B1141" s="27" t="s">
        <v>5150</v>
      </c>
      <c r="C1141" s="27" t="s">
        <v>6374</v>
      </c>
      <c r="D1141" s="28" t="s">
        <v>588</v>
      </c>
    </row>
    <row r="1142" spans="1:4" ht="27" x14ac:dyDescent="0.25">
      <c r="A1142" s="27" t="s">
        <v>2570</v>
      </c>
      <c r="B1142" s="27" t="s">
        <v>5151</v>
      </c>
      <c r="C1142" s="27" t="s">
        <v>6375</v>
      </c>
      <c r="D1142" s="28" t="s">
        <v>650</v>
      </c>
    </row>
    <row r="1143" spans="1:4" ht="54" x14ac:dyDescent="0.25">
      <c r="A1143" s="27" t="s">
        <v>2571</v>
      </c>
      <c r="B1143" s="27" t="s">
        <v>5152</v>
      </c>
      <c r="C1143" s="27" t="s">
        <v>6376</v>
      </c>
      <c r="D1143" s="28" t="s">
        <v>674</v>
      </c>
    </row>
    <row r="1144" spans="1:4" ht="40.5" x14ac:dyDescent="0.25">
      <c r="A1144" s="27" t="s">
        <v>2572</v>
      </c>
      <c r="B1144" s="27" t="s">
        <v>5153</v>
      </c>
      <c r="C1144" s="27" t="s">
        <v>6377</v>
      </c>
      <c r="D1144" s="28" t="s">
        <v>722</v>
      </c>
    </row>
    <row r="1145" spans="1:4" ht="27" x14ac:dyDescent="0.25">
      <c r="A1145" s="27" t="s">
        <v>2573</v>
      </c>
      <c r="B1145" s="27" t="s">
        <v>5154</v>
      </c>
      <c r="C1145" s="27" t="s">
        <v>6378</v>
      </c>
      <c r="D1145" s="28" t="s">
        <v>755</v>
      </c>
    </row>
    <row r="1146" spans="1:4" ht="27" x14ac:dyDescent="0.25">
      <c r="A1146" s="27" t="s">
        <v>2574</v>
      </c>
      <c r="B1146" s="27" t="s">
        <v>5155</v>
      </c>
      <c r="C1146" s="27" t="s">
        <v>6379</v>
      </c>
      <c r="D1146" s="28" t="s">
        <v>863</v>
      </c>
    </row>
    <row r="1147" spans="1:4" ht="27" x14ac:dyDescent="0.25">
      <c r="A1147" s="27" t="s">
        <v>2575</v>
      </c>
      <c r="B1147" s="27" t="s">
        <v>5156</v>
      </c>
      <c r="C1147" s="27" t="s">
        <v>6380</v>
      </c>
      <c r="D1147" s="28" t="s">
        <v>914</v>
      </c>
    </row>
    <row r="1148" spans="1:4" ht="54" x14ac:dyDescent="0.25">
      <c r="A1148" s="16" t="s">
        <v>1489</v>
      </c>
      <c r="B1148" s="16" t="s">
        <v>5157</v>
      </c>
      <c r="C1148" s="16" t="s">
        <v>6381</v>
      </c>
      <c r="D1148" s="26" t="s">
        <v>1491</v>
      </c>
    </row>
    <row r="1149" spans="1:4" ht="13.5" x14ac:dyDescent="0.25">
      <c r="A1149" s="16" t="s">
        <v>1492</v>
      </c>
      <c r="B1149" s="16" t="s">
        <v>5158</v>
      </c>
      <c r="C1149" s="16" t="s">
        <v>6382</v>
      </c>
      <c r="D1149" s="26" t="s">
        <v>1494</v>
      </c>
    </row>
    <row r="1150" spans="1:4" ht="27" x14ac:dyDescent="0.25">
      <c r="A1150" s="16" t="s">
        <v>2605</v>
      </c>
      <c r="B1150" s="16" t="s">
        <v>5159</v>
      </c>
      <c r="C1150" s="16" t="s">
        <v>6383</v>
      </c>
      <c r="D1150" s="26" t="s">
        <v>1596</v>
      </c>
    </row>
    <row r="1151" spans="1:4" ht="13.5" x14ac:dyDescent="0.25">
      <c r="A1151" s="16" t="s">
        <v>2607</v>
      </c>
      <c r="B1151" s="16" t="s">
        <v>5160</v>
      </c>
      <c r="C1151" s="16" t="s">
        <v>6384</v>
      </c>
      <c r="D1151" s="17" t="s">
        <v>170</v>
      </c>
    </row>
    <row r="1152" spans="1:4" ht="27" x14ac:dyDescent="0.25">
      <c r="A1152" s="16" t="s">
        <v>2608</v>
      </c>
      <c r="B1152" s="16" t="s">
        <v>5161</v>
      </c>
      <c r="C1152" s="16" t="s">
        <v>6385</v>
      </c>
      <c r="D1152" s="17" t="s">
        <v>330</v>
      </c>
    </row>
    <row r="1153" spans="1:4" ht="27" x14ac:dyDescent="0.25">
      <c r="A1153" s="27" t="s">
        <v>2609</v>
      </c>
      <c r="B1153" s="27" t="s">
        <v>5162</v>
      </c>
      <c r="C1153" s="27" t="s">
        <v>6386</v>
      </c>
      <c r="D1153" s="28" t="s">
        <v>333</v>
      </c>
    </row>
    <row r="1154" spans="1:4" ht="27" x14ac:dyDescent="0.25">
      <c r="A1154" s="27" t="s">
        <v>2610</v>
      </c>
      <c r="B1154" s="27" t="s">
        <v>5163</v>
      </c>
      <c r="C1154" s="27" t="s">
        <v>6387</v>
      </c>
      <c r="D1154" s="28" t="s">
        <v>369</v>
      </c>
    </row>
    <row r="1155" spans="1:4" ht="40.5" x14ac:dyDescent="0.25">
      <c r="A1155" s="27" t="s">
        <v>2611</v>
      </c>
      <c r="B1155" s="27" t="s">
        <v>5164</v>
      </c>
      <c r="C1155" s="27" t="s">
        <v>6388</v>
      </c>
      <c r="D1155" s="28" t="s">
        <v>384</v>
      </c>
    </row>
    <row r="1156" spans="1:4" ht="40.5" x14ac:dyDescent="0.25">
      <c r="A1156" s="27" t="s">
        <v>2612</v>
      </c>
      <c r="B1156" s="27" t="s">
        <v>5165</v>
      </c>
      <c r="C1156" s="27" t="s">
        <v>6389</v>
      </c>
      <c r="D1156" s="28" t="s">
        <v>459</v>
      </c>
    </row>
    <row r="1157" spans="1:4" ht="27" x14ac:dyDescent="0.25">
      <c r="A1157" s="27" t="s">
        <v>2613</v>
      </c>
      <c r="B1157" s="27" t="s">
        <v>5166</v>
      </c>
      <c r="C1157" s="27" t="s">
        <v>6390</v>
      </c>
      <c r="D1157" s="28" t="s">
        <v>588</v>
      </c>
    </row>
    <row r="1158" spans="1:4" ht="27" x14ac:dyDescent="0.25">
      <c r="A1158" s="27" t="s">
        <v>2614</v>
      </c>
      <c r="B1158" s="27" t="s">
        <v>5167</v>
      </c>
      <c r="C1158" s="27" t="s">
        <v>6391</v>
      </c>
      <c r="D1158" s="28" t="s">
        <v>650</v>
      </c>
    </row>
    <row r="1159" spans="1:4" ht="54" x14ac:dyDescent="0.25">
      <c r="A1159" s="27" t="s">
        <v>2615</v>
      </c>
      <c r="B1159" s="27" t="s">
        <v>5168</v>
      </c>
      <c r="C1159" s="27" t="s">
        <v>6392</v>
      </c>
      <c r="D1159" s="28" t="s">
        <v>674</v>
      </c>
    </row>
    <row r="1160" spans="1:4" ht="40.5" x14ac:dyDescent="0.25">
      <c r="A1160" s="27" t="s">
        <v>2616</v>
      </c>
      <c r="B1160" s="27" t="s">
        <v>5169</v>
      </c>
      <c r="C1160" s="27" t="s">
        <v>6393</v>
      </c>
      <c r="D1160" s="28" t="s">
        <v>722</v>
      </c>
    </row>
    <row r="1161" spans="1:4" ht="27" x14ac:dyDescent="0.25">
      <c r="A1161" s="27" t="s">
        <v>2617</v>
      </c>
      <c r="B1161" s="27" t="s">
        <v>5170</v>
      </c>
      <c r="C1161" s="27" t="s">
        <v>6394</v>
      </c>
      <c r="D1161" s="28" t="s">
        <v>755</v>
      </c>
    </row>
    <row r="1162" spans="1:4" ht="27" x14ac:dyDescent="0.25">
      <c r="A1162" s="27" t="s">
        <v>2618</v>
      </c>
      <c r="B1162" s="27" t="s">
        <v>5171</v>
      </c>
      <c r="C1162" s="27" t="s">
        <v>6395</v>
      </c>
      <c r="D1162" s="28" t="s">
        <v>863</v>
      </c>
    </row>
    <row r="1163" spans="1:4" ht="27" x14ac:dyDescent="0.25">
      <c r="A1163" s="27" t="s">
        <v>2619</v>
      </c>
      <c r="B1163" s="27" t="s">
        <v>5172</v>
      </c>
      <c r="C1163" s="27" t="s">
        <v>6396</v>
      </c>
      <c r="D1163" s="28" t="s">
        <v>914</v>
      </c>
    </row>
    <row r="1164" spans="1:4" ht="27" x14ac:dyDescent="0.25">
      <c r="A1164" s="16" t="s">
        <v>2603</v>
      </c>
      <c r="B1164" s="16" t="s">
        <v>5173</v>
      </c>
      <c r="C1164" s="16" t="s">
        <v>6397</v>
      </c>
      <c r="D1164" s="26" t="s">
        <v>1597</v>
      </c>
    </row>
    <row r="1165" spans="1:4" ht="13.5" x14ac:dyDescent="0.25">
      <c r="A1165" s="16" t="s">
        <v>2620</v>
      </c>
      <c r="B1165" s="16" t="s">
        <v>5174</v>
      </c>
      <c r="C1165" s="16" t="s">
        <v>6398</v>
      </c>
      <c r="D1165" s="17" t="s">
        <v>170</v>
      </c>
    </row>
    <row r="1166" spans="1:4" ht="27" x14ac:dyDescent="0.25">
      <c r="A1166" s="16" t="s">
        <v>2621</v>
      </c>
      <c r="B1166" s="16" t="s">
        <v>5175</v>
      </c>
      <c r="C1166" s="16" t="s">
        <v>6399</v>
      </c>
      <c r="D1166" s="17" t="s">
        <v>330</v>
      </c>
    </row>
    <row r="1167" spans="1:4" ht="27" x14ac:dyDescent="0.25">
      <c r="A1167" s="27" t="s">
        <v>2622</v>
      </c>
      <c r="B1167" s="27" t="s">
        <v>5176</v>
      </c>
      <c r="C1167" s="27" t="s">
        <v>6400</v>
      </c>
      <c r="D1167" s="28" t="s">
        <v>333</v>
      </c>
    </row>
    <row r="1168" spans="1:4" ht="27" x14ac:dyDescent="0.25">
      <c r="A1168" s="27" t="s">
        <v>2623</v>
      </c>
      <c r="B1168" s="27" t="s">
        <v>5177</v>
      </c>
      <c r="C1168" s="27" t="s">
        <v>6401</v>
      </c>
      <c r="D1168" s="28" t="s">
        <v>369</v>
      </c>
    </row>
    <row r="1169" spans="1:4" ht="40.5" x14ac:dyDescent="0.25">
      <c r="A1169" s="27" t="s">
        <v>2624</v>
      </c>
      <c r="B1169" s="27" t="s">
        <v>5178</v>
      </c>
      <c r="C1169" s="27" t="s">
        <v>6402</v>
      </c>
      <c r="D1169" s="28" t="s">
        <v>384</v>
      </c>
    </row>
    <row r="1170" spans="1:4" ht="40.5" x14ac:dyDescent="0.25">
      <c r="A1170" s="27" t="s">
        <v>2625</v>
      </c>
      <c r="B1170" s="27" t="s">
        <v>5179</v>
      </c>
      <c r="C1170" s="27" t="s">
        <v>6403</v>
      </c>
      <c r="D1170" s="28" t="s">
        <v>459</v>
      </c>
    </row>
    <row r="1171" spans="1:4" ht="27" x14ac:dyDescent="0.25">
      <c r="A1171" s="27" t="s">
        <v>2626</v>
      </c>
      <c r="B1171" s="27" t="s">
        <v>5180</v>
      </c>
      <c r="C1171" s="27" t="s">
        <v>6404</v>
      </c>
      <c r="D1171" s="28" t="s">
        <v>588</v>
      </c>
    </row>
    <row r="1172" spans="1:4" ht="27" x14ac:dyDescent="0.25">
      <c r="A1172" s="27" t="s">
        <v>2627</v>
      </c>
      <c r="B1172" s="27" t="s">
        <v>5181</v>
      </c>
      <c r="C1172" s="27" t="s">
        <v>6405</v>
      </c>
      <c r="D1172" s="28" t="s">
        <v>650</v>
      </c>
    </row>
    <row r="1173" spans="1:4" ht="54" x14ac:dyDescent="0.25">
      <c r="A1173" s="27" t="s">
        <v>2628</v>
      </c>
      <c r="B1173" s="27" t="s">
        <v>5182</v>
      </c>
      <c r="C1173" s="27" t="s">
        <v>6406</v>
      </c>
      <c r="D1173" s="28" t="s">
        <v>674</v>
      </c>
    </row>
    <row r="1174" spans="1:4" ht="40.5" x14ac:dyDescent="0.25">
      <c r="A1174" s="27" t="s">
        <v>2629</v>
      </c>
      <c r="B1174" s="27" t="s">
        <v>5183</v>
      </c>
      <c r="C1174" s="27" t="s">
        <v>6407</v>
      </c>
      <c r="D1174" s="28" t="s">
        <v>722</v>
      </c>
    </row>
    <row r="1175" spans="1:4" ht="27" x14ac:dyDescent="0.25">
      <c r="A1175" s="27" t="s">
        <v>2630</v>
      </c>
      <c r="B1175" s="27" t="s">
        <v>5184</v>
      </c>
      <c r="C1175" s="27" t="s">
        <v>6408</v>
      </c>
      <c r="D1175" s="28" t="s">
        <v>755</v>
      </c>
    </row>
    <row r="1176" spans="1:4" ht="27" x14ac:dyDescent="0.25">
      <c r="A1176" s="27" t="s">
        <v>2631</v>
      </c>
      <c r="B1176" s="27" t="s">
        <v>5185</v>
      </c>
      <c r="C1176" s="27" t="s">
        <v>6409</v>
      </c>
      <c r="D1176" s="28" t="s">
        <v>863</v>
      </c>
    </row>
    <row r="1177" spans="1:4" ht="27" x14ac:dyDescent="0.25">
      <c r="A1177" s="27" t="s">
        <v>2632</v>
      </c>
      <c r="B1177" s="27" t="s">
        <v>5186</v>
      </c>
      <c r="C1177" s="27" t="s">
        <v>6410</v>
      </c>
      <c r="D1177" s="28" t="s">
        <v>914</v>
      </c>
    </row>
    <row r="1178" spans="1:4" ht="27" x14ac:dyDescent="0.25">
      <c r="A1178" s="16" t="s">
        <v>1495</v>
      </c>
      <c r="B1178" s="16" t="s">
        <v>5187</v>
      </c>
      <c r="C1178" s="16" t="s">
        <v>6411</v>
      </c>
      <c r="D1178" s="26" t="s">
        <v>1497</v>
      </c>
    </row>
    <row r="1179" spans="1:4" ht="27" x14ac:dyDescent="0.25">
      <c r="A1179" s="16" t="s">
        <v>2659</v>
      </c>
      <c r="B1179" s="16" t="s">
        <v>5188</v>
      </c>
      <c r="C1179" s="16" t="s">
        <v>6412</v>
      </c>
      <c r="D1179" s="26" t="s">
        <v>1590</v>
      </c>
    </row>
    <row r="1180" spans="1:4" ht="13.5" x14ac:dyDescent="0.25">
      <c r="A1180" s="16" t="s">
        <v>2704</v>
      </c>
      <c r="B1180" s="16" t="s">
        <v>5189</v>
      </c>
      <c r="C1180" s="16" t="s">
        <v>6413</v>
      </c>
      <c r="D1180" s="17" t="s">
        <v>170</v>
      </c>
    </row>
    <row r="1181" spans="1:4" ht="27" x14ac:dyDescent="0.25">
      <c r="A1181" s="16" t="s">
        <v>2705</v>
      </c>
      <c r="B1181" s="16" t="s">
        <v>5190</v>
      </c>
      <c r="C1181" s="16" t="s">
        <v>6414</v>
      </c>
      <c r="D1181" s="17" t="s">
        <v>330</v>
      </c>
    </row>
    <row r="1182" spans="1:4" ht="27" x14ac:dyDescent="0.25">
      <c r="A1182" s="27" t="s">
        <v>2706</v>
      </c>
      <c r="B1182" s="27" t="s">
        <v>5191</v>
      </c>
      <c r="C1182" s="27" t="s">
        <v>6415</v>
      </c>
      <c r="D1182" s="28" t="s">
        <v>333</v>
      </c>
    </row>
    <row r="1183" spans="1:4" ht="27" x14ac:dyDescent="0.25">
      <c r="A1183" s="27" t="s">
        <v>2707</v>
      </c>
      <c r="B1183" s="27" t="s">
        <v>5192</v>
      </c>
      <c r="C1183" s="27" t="s">
        <v>6416</v>
      </c>
      <c r="D1183" s="28" t="s">
        <v>369</v>
      </c>
    </row>
    <row r="1184" spans="1:4" ht="40.5" x14ac:dyDescent="0.25">
      <c r="A1184" s="27" t="s">
        <v>2708</v>
      </c>
      <c r="B1184" s="27" t="s">
        <v>5193</v>
      </c>
      <c r="C1184" s="27" t="s">
        <v>6417</v>
      </c>
      <c r="D1184" s="28" t="s">
        <v>384</v>
      </c>
    </row>
    <row r="1185" spans="1:4" ht="40.5" x14ac:dyDescent="0.25">
      <c r="A1185" s="27" t="s">
        <v>2709</v>
      </c>
      <c r="B1185" s="27" t="s">
        <v>5194</v>
      </c>
      <c r="C1185" s="27" t="s">
        <v>6418</v>
      </c>
      <c r="D1185" s="28" t="s">
        <v>459</v>
      </c>
    </row>
    <row r="1186" spans="1:4" ht="27" x14ac:dyDescent="0.25">
      <c r="A1186" s="27" t="s">
        <v>2710</v>
      </c>
      <c r="B1186" s="27" t="s">
        <v>5195</v>
      </c>
      <c r="C1186" s="27" t="s">
        <v>6419</v>
      </c>
      <c r="D1186" s="28" t="s">
        <v>588</v>
      </c>
    </row>
    <row r="1187" spans="1:4" ht="27" x14ac:dyDescent="0.25">
      <c r="A1187" s="27" t="s">
        <v>2711</v>
      </c>
      <c r="B1187" s="27" t="s">
        <v>5196</v>
      </c>
      <c r="C1187" s="27" t="s">
        <v>6420</v>
      </c>
      <c r="D1187" s="28" t="s">
        <v>650</v>
      </c>
    </row>
    <row r="1188" spans="1:4" ht="54" x14ac:dyDescent="0.25">
      <c r="A1188" s="27" t="s">
        <v>2712</v>
      </c>
      <c r="B1188" s="27" t="s">
        <v>5197</v>
      </c>
      <c r="C1188" s="27" t="s">
        <v>6421</v>
      </c>
      <c r="D1188" s="28" t="s">
        <v>674</v>
      </c>
    </row>
    <row r="1189" spans="1:4" ht="40.5" x14ac:dyDescent="0.25">
      <c r="A1189" s="27" t="s">
        <v>2713</v>
      </c>
      <c r="B1189" s="27" t="s">
        <v>5198</v>
      </c>
      <c r="C1189" s="27" t="s">
        <v>6422</v>
      </c>
      <c r="D1189" s="28" t="s">
        <v>722</v>
      </c>
    </row>
    <row r="1190" spans="1:4" ht="27" x14ac:dyDescent="0.25">
      <c r="A1190" s="27" t="s">
        <v>2714</v>
      </c>
      <c r="B1190" s="27" t="s">
        <v>5199</v>
      </c>
      <c r="C1190" s="27" t="s">
        <v>6423</v>
      </c>
      <c r="D1190" s="28" t="s">
        <v>755</v>
      </c>
    </row>
    <row r="1191" spans="1:4" ht="27" x14ac:dyDescent="0.25">
      <c r="A1191" s="27" t="s">
        <v>2715</v>
      </c>
      <c r="B1191" s="27" t="s">
        <v>5200</v>
      </c>
      <c r="C1191" s="27" t="s">
        <v>6424</v>
      </c>
      <c r="D1191" s="28" t="s">
        <v>863</v>
      </c>
    </row>
    <row r="1192" spans="1:4" ht="27" x14ac:dyDescent="0.25">
      <c r="A1192" s="27" t="s">
        <v>2716</v>
      </c>
      <c r="B1192" s="27" t="s">
        <v>5201</v>
      </c>
      <c r="C1192" s="27" t="s">
        <v>6425</v>
      </c>
      <c r="D1192" s="28" t="s">
        <v>914</v>
      </c>
    </row>
    <row r="1193" spans="1:4" ht="27" x14ac:dyDescent="0.25">
      <c r="A1193" s="16" t="s">
        <v>2661</v>
      </c>
      <c r="B1193" s="16" t="s">
        <v>5202</v>
      </c>
      <c r="C1193" s="16" t="s">
        <v>6426</v>
      </c>
      <c r="D1193" s="26" t="s">
        <v>1591</v>
      </c>
    </row>
    <row r="1194" spans="1:4" ht="13.5" x14ac:dyDescent="0.25">
      <c r="A1194" s="16" t="s">
        <v>2717</v>
      </c>
      <c r="B1194" s="16" t="s">
        <v>5203</v>
      </c>
      <c r="C1194" s="16" t="s">
        <v>6427</v>
      </c>
      <c r="D1194" s="17" t="s">
        <v>170</v>
      </c>
    </row>
    <row r="1195" spans="1:4" ht="27" x14ac:dyDescent="0.25">
      <c r="A1195" s="16" t="s">
        <v>2718</v>
      </c>
      <c r="B1195" s="16" t="s">
        <v>5204</v>
      </c>
      <c r="C1195" s="16" t="s">
        <v>6428</v>
      </c>
      <c r="D1195" s="17" t="s">
        <v>330</v>
      </c>
    </row>
    <row r="1196" spans="1:4" ht="27" x14ac:dyDescent="0.25">
      <c r="A1196" s="27" t="s">
        <v>2719</v>
      </c>
      <c r="B1196" s="27" t="s">
        <v>5205</v>
      </c>
      <c r="C1196" s="27" t="s">
        <v>6429</v>
      </c>
      <c r="D1196" s="28" t="s">
        <v>333</v>
      </c>
    </row>
    <row r="1197" spans="1:4" ht="27" x14ac:dyDescent="0.25">
      <c r="A1197" s="27" t="s">
        <v>2720</v>
      </c>
      <c r="B1197" s="27" t="s">
        <v>5206</v>
      </c>
      <c r="C1197" s="27" t="s">
        <v>6430</v>
      </c>
      <c r="D1197" s="28" t="s">
        <v>369</v>
      </c>
    </row>
    <row r="1198" spans="1:4" ht="40.5" x14ac:dyDescent="0.25">
      <c r="A1198" s="27" t="s">
        <v>2721</v>
      </c>
      <c r="B1198" s="27" t="s">
        <v>5207</v>
      </c>
      <c r="C1198" s="27" t="s">
        <v>6431</v>
      </c>
      <c r="D1198" s="28" t="s">
        <v>384</v>
      </c>
    </row>
    <row r="1199" spans="1:4" ht="40.5" x14ac:dyDescent="0.25">
      <c r="A1199" s="27" t="s">
        <v>2722</v>
      </c>
      <c r="B1199" s="27" t="s">
        <v>5208</v>
      </c>
      <c r="C1199" s="27" t="s">
        <v>6432</v>
      </c>
      <c r="D1199" s="28" t="s">
        <v>459</v>
      </c>
    </row>
    <row r="1200" spans="1:4" ht="27" x14ac:dyDescent="0.25">
      <c r="A1200" s="27" t="s">
        <v>2723</v>
      </c>
      <c r="B1200" s="27" t="s">
        <v>5209</v>
      </c>
      <c r="C1200" s="27" t="s">
        <v>6433</v>
      </c>
      <c r="D1200" s="28" t="s">
        <v>588</v>
      </c>
    </row>
    <row r="1201" spans="1:4" ht="27" x14ac:dyDescent="0.25">
      <c r="A1201" s="27" t="s">
        <v>2724</v>
      </c>
      <c r="B1201" s="27" t="s">
        <v>5210</v>
      </c>
      <c r="C1201" s="27" t="s">
        <v>6434</v>
      </c>
      <c r="D1201" s="28" t="s">
        <v>650</v>
      </c>
    </row>
    <row r="1202" spans="1:4" ht="54" x14ac:dyDescent="0.25">
      <c r="A1202" s="27" t="s">
        <v>2725</v>
      </c>
      <c r="B1202" s="27" t="s">
        <v>5211</v>
      </c>
      <c r="C1202" s="27" t="s">
        <v>6435</v>
      </c>
      <c r="D1202" s="28" t="s">
        <v>674</v>
      </c>
    </row>
    <row r="1203" spans="1:4" ht="40.5" x14ac:dyDescent="0.25">
      <c r="A1203" s="27" t="s">
        <v>2726</v>
      </c>
      <c r="B1203" s="27" t="s">
        <v>5212</v>
      </c>
      <c r="C1203" s="27" t="s">
        <v>6436</v>
      </c>
      <c r="D1203" s="28" t="s">
        <v>722</v>
      </c>
    </row>
    <row r="1204" spans="1:4" ht="27" x14ac:dyDescent="0.25">
      <c r="A1204" s="27" t="s">
        <v>2727</v>
      </c>
      <c r="B1204" s="27" t="s">
        <v>5213</v>
      </c>
      <c r="C1204" s="27" t="s">
        <v>6437</v>
      </c>
      <c r="D1204" s="28" t="s">
        <v>755</v>
      </c>
    </row>
    <row r="1205" spans="1:4" ht="27" x14ac:dyDescent="0.25">
      <c r="A1205" s="27" t="s">
        <v>2728</v>
      </c>
      <c r="B1205" s="27" t="s">
        <v>5214</v>
      </c>
      <c r="C1205" s="27" t="s">
        <v>6438</v>
      </c>
      <c r="D1205" s="28" t="s">
        <v>863</v>
      </c>
    </row>
    <row r="1206" spans="1:4" ht="27" x14ac:dyDescent="0.25">
      <c r="A1206" s="27" t="s">
        <v>2729</v>
      </c>
      <c r="B1206" s="27" t="s">
        <v>5215</v>
      </c>
      <c r="C1206" s="27" t="s">
        <v>6439</v>
      </c>
      <c r="D1206" s="28" t="s">
        <v>914</v>
      </c>
    </row>
    <row r="1207" spans="1:4" ht="27" x14ac:dyDescent="0.25">
      <c r="A1207" s="16" t="s">
        <v>2663</v>
      </c>
      <c r="B1207" s="16" t="s">
        <v>5216</v>
      </c>
      <c r="C1207" s="16" t="s">
        <v>6440</v>
      </c>
      <c r="D1207" s="26" t="s">
        <v>1592</v>
      </c>
    </row>
    <row r="1208" spans="1:4" ht="13.5" x14ac:dyDescent="0.25">
      <c r="A1208" s="16" t="s">
        <v>2730</v>
      </c>
      <c r="B1208" s="16" t="s">
        <v>5217</v>
      </c>
      <c r="C1208" s="16" t="s">
        <v>6441</v>
      </c>
      <c r="D1208" s="17" t="s">
        <v>170</v>
      </c>
    </row>
    <row r="1209" spans="1:4" ht="27" x14ac:dyDescent="0.25">
      <c r="A1209" s="16" t="s">
        <v>2731</v>
      </c>
      <c r="B1209" s="16" t="s">
        <v>5218</v>
      </c>
      <c r="C1209" s="16" t="s">
        <v>6442</v>
      </c>
      <c r="D1209" s="17" t="s">
        <v>330</v>
      </c>
    </row>
    <row r="1210" spans="1:4" ht="27" x14ac:dyDescent="0.25">
      <c r="A1210" s="27" t="s">
        <v>2732</v>
      </c>
      <c r="B1210" s="27" t="s">
        <v>5219</v>
      </c>
      <c r="C1210" s="27" t="s">
        <v>6443</v>
      </c>
      <c r="D1210" s="28" t="s">
        <v>333</v>
      </c>
    </row>
    <row r="1211" spans="1:4" ht="27" x14ac:dyDescent="0.25">
      <c r="A1211" s="27" t="s">
        <v>2733</v>
      </c>
      <c r="B1211" s="27" t="s">
        <v>5220</v>
      </c>
      <c r="C1211" s="27" t="s">
        <v>6444</v>
      </c>
      <c r="D1211" s="28" t="s">
        <v>369</v>
      </c>
    </row>
    <row r="1212" spans="1:4" ht="40.5" x14ac:dyDescent="0.25">
      <c r="A1212" s="27" t="s">
        <v>2734</v>
      </c>
      <c r="B1212" s="27" t="s">
        <v>5221</v>
      </c>
      <c r="C1212" s="27" t="s">
        <v>6445</v>
      </c>
      <c r="D1212" s="28" t="s">
        <v>384</v>
      </c>
    </row>
    <row r="1213" spans="1:4" ht="40.5" x14ac:dyDescent="0.25">
      <c r="A1213" s="27" t="s">
        <v>2735</v>
      </c>
      <c r="B1213" s="27" t="s">
        <v>5222</v>
      </c>
      <c r="C1213" s="27" t="s">
        <v>6446</v>
      </c>
      <c r="D1213" s="28" t="s">
        <v>459</v>
      </c>
    </row>
    <row r="1214" spans="1:4" ht="27" x14ac:dyDescent="0.25">
      <c r="A1214" s="27" t="s">
        <v>2736</v>
      </c>
      <c r="B1214" s="27" t="s">
        <v>5223</v>
      </c>
      <c r="C1214" s="27" t="s">
        <v>6447</v>
      </c>
      <c r="D1214" s="28" t="s">
        <v>588</v>
      </c>
    </row>
    <row r="1215" spans="1:4" ht="27" x14ac:dyDescent="0.25">
      <c r="A1215" s="27" t="s">
        <v>2737</v>
      </c>
      <c r="B1215" s="27" t="s">
        <v>5224</v>
      </c>
      <c r="C1215" s="27" t="s">
        <v>6448</v>
      </c>
      <c r="D1215" s="28" t="s">
        <v>650</v>
      </c>
    </row>
    <row r="1216" spans="1:4" ht="54" x14ac:dyDescent="0.25">
      <c r="A1216" s="27" t="s">
        <v>2738</v>
      </c>
      <c r="B1216" s="27" t="s">
        <v>5225</v>
      </c>
      <c r="C1216" s="27" t="s">
        <v>6449</v>
      </c>
      <c r="D1216" s="28" t="s">
        <v>674</v>
      </c>
    </row>
    <row r="1217" spans="1:4" ht="40.5" x14ac:dyDescent="0.25">
      <c r="A1217" s="27" t="s">
        <v>2739</v>
      </c>
      <c r="B1217" s="27" t="s">
        <v>5226</v>
      </c>
      <c r="C1217" s="27" t="s">
        <v>6450</v>
      </c>
      <c r="D1217" s="28" t="s">
        <v>722</v>
      </c>
    </row>
    <row r="1218" spans="1:4" ht="27" x14ac:dyDescent="0.25">
      <c r="A1218" s="27" t="s">
        <v>2740</v>
      </c>
      <c r="B1218" s="27" t="s">
        <v>5227</v>
      </c>
      <c r="C1218" s="27" t="s">
        <v>6451</v>
      </c>
      <c r="D1218" s="28" t="s">
        <v>755</v>
      </c>
    </row>
    <row r="1219" spans="1:4" ht="27" x14ac:dyDescent="0.25">
      <c r="A1219" s="27" t="s">
        <v>2741</v>
      </c>
      <c r="B1219" s="27" t="s">
        <v>5228</v>
      </c>
      <c r="C1219" s="27" t="s">
        <v>6452</v>
      </c>
      <c r="D1219" s="28" t="s">
        <v>863</v>
      </c>
    </row>
    <row r="1220" spans="1:4" ht="27" x14ac:dyDescent="0.25">
      <c r="A1220" s="27" t="s">
        <v>2742</v>
      </c>
      <c r="B1220" s="27" t="s">
        <v>5229</v>
      </c>
      <c r="C1220" s="27" t="s">
        <v>6453</v>
      </c>
      <c r="D1220" s="28" t="s">
        <v>914</v>
      </c>
    </row>
    <row r="1221" spans="1:4" ht="27" x14ac:dyDescent="0.25">
      <c r="A1221" s="16" t="s">
        <v>1498</v>
      </c>
      <c r="B1221" s="16" t="s">
        <v>5230</v>
      </c>
      <c r="C1221" s="16" t="s">
        <v>6454</v>
      </c>
      <c r="D1221" s="26" t="s">
        <v>1405</v>
      </c>
    </row>
    <row r="1222" spans="1:4" ht="40.5" x14ac:dyDescent="0.25">
      <c r="A1222" s="16" t="s">
        <v>2743</v>
      </c>
      <c r="B1222" s="16" t="s">
        <v>5231</v>
      </c>
      <c r="C1222" s="16" t="s">
        <v>6455</v>
      </c>
      <c r="D1222" s="26" t="s">
        <v>2602</v>
      </c>
    </row>
    <row r="1223" spans="1:4" ht="13.5" x14ac:dyDescent="0.25">
      <c r="A1223" s="16" t="s">
        <v>2747</v>
      </c>
      <c r="B1223" s="16" t="s">
        <v>5232</v>
      </c>
      <c r="C1223" s="16" t="s">
        <v>6456</v>
      </c>
      <c r="D1223" s="17" t="s">
        <v>170</v>
      </c>
    </row>
    <row r="1224" spans="1:4" ht="27" x14ac:dyDescent="0.25">
      <c r="A1224" s="16" t="s">
        <v>2748</v>
      </c>
      <c r="B1224" s="16" t="s">
        <v>5233</v>
      </c>
      <c r="C1224" s="16" t="s">
        <v>6457</v>
      </c>
      <c r="D1224" s="17" t="s">
        <v>330</v>
      </c>
    </row>
    <row r="1225" spans="1:4" ht="27" x14ac:dyDescent="0.25">
      <c r="A1225" s="27" t="s">
        <v>2749</v>
      </c>
      <c r="B1225" s="27" t="s">
        <v>5234</v>
      </c>
      <c r="C1225" s="27" t="s">
        <v>6458</v>
      </c>
      <c r="D1225" s="28" t="s">
        <v>333</v>
      </c>
    </row>
    <row r="1226" spans="1:4" ht="27" x14ac:dyDescent="0.25">
      <c r="A1226" s="27" t="s">
        <v>2750</v>
      </c>
      <c r="B1226" s="27" t="s">
        <v>5235</v>
      </c>
      <c r="C1226" s="27" t="s">
        <v>6459</v>
      </c>
      <c r="D1226" s="28" t="s">
        <v>369</v>
      </c>
    </row>
    <row r="1227" spans="1:4" ht="40.5" x14ac:dyDescent="0.25">
      <c r="A1227" s="27" t="s">
        <v>2751</v>
      </c>
      <c r="B1227" s="27" t="s">
        <v>5236</v>
      </c>
      <c r="C1227" s="27" t="s">
        <v>6460</v>
      </c>
      <c r="D1227" s="28" t="s">
        <v>384</v>
      </c>
    </row>
    <row r="1228" spans="1:4" ht="40.5" x14ac:dyDescent="0.25">
      <c r="A1228" s="27" t="s">
        <v>2752</v>
      </c>
      <c r="B1228" s="27" t="s">
        <v>5237</v>
      </c>
      <c r="C1228" s="27" t="s">
        <v>6461</v>
      </c>
      <c r="D1228" s="28" t="s">
        <v>459</v>
      </c>
    </row>
    <row r="1229" spans="1:4" ht="27" x14ac:dyDescent="0.25">
      <c r="A1229" s="27" t="s">
        <v>2753</v>
      </c>
      <c r="B1229" s="27" t="s">
        <v>5238</v>
      </c>
      <c r="C1229" s="27" t="s">
        <v>6462</v>
      </c>
      <c r="D1229" s="28" t="s">
        <v>588</v>
      </c>
    </row>
    <row r="1230" spans="1:4" ht="27" x14ac:dyDescent="0.25">
      <c r="A1230" s="27" t="s">
        <v>2754</v>
      </c>
      <c r="B1230" s="27" t="s">
        <v>5239</v>
      </c>
      <c r="C1230" s="27" t="s">
        <v>6463</v>
      </c>
      <c r="D1230" s="28" t="s">
        <v>650</v>
      </c>
    </row>
    <row r="1231" spans="1:4" ht="54" x14ac:dyDescent="0.25">
      <c r="A1231" s="27" t="s">
        <v>2755</v>
      </c>
      <c r="B1231" s="27" t="s">
        <v>5240</v>
      </c>
      <c r="C1231" s="27" t="s">
        <v>6464</v>
      </c>
      <c r="D1231" s="28" t="s">
        <v>674</v>
      </c>
    </row>
    <row r="1232" spans="1:4" ht="40.5" x14ac:dyDescent="0.25">
      <c r="A1232" s="27" t="s">
        <v>2756</v>
      </c>
      <c r="B1232" s="27" t="s">
        <v>5241</v>
      </c>
      <c r="C1232" s="27" t="s">
        <v>6465</v>
      </c>
      <c r="D1232" s="28" t="s">
        <v>722</v>
      </c>
    </row>
    <row r="1233" spans="1:4" ht="27" x14ac:dyDescent="0.25">
      <c r="A1233" s="27" t="s">
        <v>2757</v>
      </c>
      <c r="B1233" s="27" t="s">
        <v>5242</v>
      </c>
      <c r="C1233" s="27" t="s">
        <v>6466</v>
      </c>
      <c r="D1233" s="28" t="s">
        <v>755</v>
      </c>
    </row>
    <row r="1234" spans="1:4" ht="27" x14ac:dyDescent="0.25">
      <c r="A1234" s="27" t="s">
        <v>2758</v>
      </c>
      <c r="B1234" s="27" t="s">
        <v>5243</v>
      </c>
      <c r="C1234" s="27" t="s">
        <v>6467</v>
      </c>
      <c r="D1234" s="28" t="s">
        <v>863</v>
      </c>
    </row>
    <row r="1235" spans="1:4" ht="27" x14ac:dyDescent="0.25">
      <c r="A1235" s="27" t="s">
        <v>2759</v>
      </c>
      <c r="B1235" s="27" t="s">
        <v>5244</v>
      </c>
      <c r="C1235" s="27" t="s">
        <v>6468</v>
      </c>
      <c r="D1235" s="28" t="s">
        <v>914</v>
      </c>
    </row>
    <row r="1236" spans="1:4" ht="54" x14ac:dyDescent="0.25">
      <c r="A1236" s="16" t="s">
        <v>2744</v>
      </c>
      <c r="B1236" s="16" t="s">
        <v>5245</v>
      </c>
      <c r="C1236" s="16" t="s">
        <v>6469</v>
      </c>
      <c r="D1236" s="26" t="s">
        <v>1589</v>
      </c>
    </row>
    <row r="1237" spans="1:4" ht="13.5" x14ac:dyDescent="0.25">
      <c r="A1237" s="16" t="s">
        <v>2760</v>
      </c>
      <c r="B1237" s="16" t="s">
        <v>5246</v>
      </c>
      <c r="C1237" s="16" t="s">
        <v>6470</v>
      </c>
      <c r="D1237" s="17" t="s">
        <v>170</v>
      </c>
    </row>
    <row r="1238" spans="1:4" ht="27" x14ac:dyDescent="0.25">
      <c r="A1238" s="16" t="s">
        <v>2761</v>
      </c>
      <c r="B1238" s="16" t="s">
        <v>5247</v>
      </c>
      <c r="C1238" s="16" t="s">
        <v>6471</v>
      </c>
      <c r="D1238" s="17" t="s">
        <v>330</v>
      </c>
    </row>
    <row r="1239" spans="1:4" ht="27" x14ac:dyDescent="0.25">
      <c r="A1239" s="27" t="s">
        <v>2762</v>
      </c>
      <c r="B1239" s="27" t="s">
        <v>5248</v>
      </c>
      <c r="C1239" s="27" t="s">
        <v>6472</v>
      </c>
      <c r="D1239" s="28" t="s">
        <v>333</v>
      </c>
    </row>
    <row r="1240" spans="1:4" ht="27" x14ac:dyDescent="0.25">
      <c r="A1240" s="27" t="s">
        <v>2763</v>
      </c>
      <c r="B1240" s="27" t="s">
        <v>5249</v>
      </c>
      <c r="C1240" s="27" t="s">
        <v>6473</v>
      </c>
      <c r="D1240" s="28" t="s">
        <v>369</v>
      </c>
    </row>
    <row r="1241" spans="1:4" ht="40.5" x14ac:dyDescent="0.25">
      <c r="A1241" s="27" t="s">
        <v>2764</v>
      </c>
      <c r="B1241" s="27" t="s">
        <v>5250</v>
      </c>
      <c r="C1241" s="27" t="s">
        <v>6474</v>
      </c>
      <c r="D1241" s="28" t="s">
        <v>384</v>
      </c>
    </row>
    <row r="1242" spans="1:4" ht="40.5" x14ac:dyDescent="0.25">
      <c r="A1242" s="27" t="s">
        <v>2765</v>
      </c>
      <c r="B1242" s="27" t="s">
        <v>5251</v>
      </c>
      <c r="C1242" s="27" t="s">
        <v>6475</v>
      </c>
      <c r="D1242" s="28" t="s">
        <v>459</v>
      </c>
    </row>
    <row r="1243" spans="1:4" ht="27" x14ac:dyDescent="0.25">
      <c r="A1243" s="27" t="s">
        <v>2766</v>
      </c>
      <c r="B1243" s="27" t="s">
        <v>5252</v>
      </c>
      <c r="C1243" s="27" t="s">
        <v>6476</v>
      </c>
      <c r="D1243" s="28" t="s">
        <v>588</v>
      </c>
    </row>
    <row r="1244" spans="1:4" ht="27" x14ac:dyDescent="0.25">
      <c r="A1244" s="27" t="s">
        <v>2767</v>
      </c>
      <c r="B1244" s="27" t="s">
        <v>5253</v>
      </c>
      <c r="C1244" s="27" t="s">
        <v>6477</v>
      </c>
      <c r="D1244" s="28" t="s">
        <v>650</v>
      </c>
    </row>
    <row r="1245" spans="1:4" ht="54" x14ac:dyDescent="0.25">
      <c r="A1245" s="27" t="s">
        <v>2768</v>
      </c>
      <c r="B1245" s="27" t="s">
        <v>5254</v>
      </c>
      <c r="C1245" s="27" t="s">
        <v>6478</v>
      </c>
      <c r="D1245" s="28" t="s">
        <v>674</v>
      </c>
    </row>
    <row r="1246" spans="1:4" ht="40.5" x14ac:dyDescent="0.25">
      <c r="A1246" s="27" t="s">
        <v>2769</v>
      </c>
      <c r="B1246" s="27" t="s">
        <v>5255</v>
      </c>
      <c r="C1246" s="27" t="s">
        <v>6479</v>
      </c>
      <c r="D1246" s="28" t="s">
        <v>722</v>
      </c>
    </row>
    <row r="1247" spans="1:4" ht="27" x14ac:dyDescent="0.25">
      <c r="A1247" s="27" t="s">
        <v>2770</v>
      </c>
      <c r="B1247" s="27" t="s">
        <v>5256</v>
      </c>
      <c r="C1247" s="27" t="s">
        <v>6480</v>
      </c>
      <c r="D1247" s="28" t="s">
        <v>755</v>
      </c>
    </row>
    <row r="1248" spans="1:4" ht="27" x14ac:dyDescent="0.25">
      <c r="A1248" s="27" t="s">
        <v>2771</v>
      </c>
      <c r="B1248" s="27" t="s">
        <v>5257</v>
      </c>
      <c r="C1248" s="27" t="s">
        <v>6481</v>
      </c>
      <c r="D1248" s="28" t="s">
        <v>863</v>
      </c>
    </row>
    <row r="1249" spans="1:4" ht="27" x14ac:dyDescent="0.25">
      <c r="A1249" s="27" t="s">
        <v>2772</v>
      </c>
      <c r="B1249" s="27" t="s">
        <v>5258</v>
      </c>
      <c r="C1249" s="27" t="s">
        <v>6482</v>
      </c>
      <c r="D1249" s="28" t="s">
        <v>914</v>
      </c>
    </row>
    <row r="1250" spans="1:4" ht="27" x14ac:dyDescent="0.25">
      <c r="A1250" s="16" t="s">
        <v>1500</v>
      </c>
      <c r="B1250" s="16" t="s">
        <v>5259</v>
      </c>
      <c r="C1250" s="16" t="s">
        <v>6483</v>
      </c>
      <c r="D1250" s="26" t="s">
        <v>1444</v>
      </c>
    </row>
    <row r="1251" spans="1:4" ht="40.5" x14ac:dyDescent="0.25">
      <c r="A1251" s="16" t="s">
        <v>2802</v>
      </c>
      <c r="B1251" s="16" t="s">
        <v>5260</v>
      </c>
      <c r="C1251" s="16" t="s">
        <v>6484</v>
      </c>
      <c r="D1251" s="26" t="s">
        <v>1593</v>
      </c>
    </row>
    <row r="1252" spans="1:4" ht="13.5" x14ac:dyDescent="0.25">
      <c r="A1252" s="16" t="s">
        <v>2876</v>
      </c>
      <c r="B1252" s="16" t="s">
        <v>5261</v>
      </c>
      <c r="C1252" s="16" t="s">
        <v>6485</v>
      </c>
      <c r="D1252" s="17" t="s">
        <v>170</v>
      </c>
    </row>
    <row r="1253" spans="1:4" ht="27" x14ac:dyDescent="0.25">
      <c r="A1253" s="16" t="s">
        <v>2877</v>
      </c>
      <c r="B1253" s="16" t="s">
        <v>5262</v>
      </c>
      <c r="C1253" s="16" t="s">
        <v>6486</v>
      </c>
      <c r="D1253" s="17" t="s">
        <v>330</v>
      </c>
    </row>
    <row r="1254" spans="1:4" ht="27" x14ac:dyDescent="0.25">
      <c r="A1254" s="27" t="s">
        <v>2878</v>
      </c>
      <c r="B1254" s="27" t="s">
        <v>5263</v>
      </c>
      <c r="C1254" s="27" t="s">
        <v>6487</v>
      </c>
      <c r="D1254" s="28" t="s">
        <v>333</v>
      </c>
    </row>
    <row r="1255" spans="1:4" ht="27" x14ac:dyDescent="0.25">
      <c r="A1255" s="27" t="s">
        <v>2879</v>
      </c>
      <c r="B1255" s="27" t="s">
        <v>5264</v>
      </c>
      <c r="C1255" s="27" t="s">
        <v>6488</v>
      </c>
      <c r="D1255" s="28" t="s">
        <v>369</v>
      </c>
    </row>
    <row r="1256" spans="1:4" ht="40.5" x14ac:dyDescent="0.25">
      <c r="A1256" s="27" t="s">
        <v>2880</v>
      </c>
      <c r="B1256" s="27" t="s">
        <v>5265</v>
      </c>
      <c r="C1256" s="27" t="s">
        <v>6489</v>
      </c>
      <c r="D1256" s="28" t="s">
        <v>384</v>
      </c>
    </row>
    <row r="1257" spans="1:4" ht="40.5" x14ac:dyDescent="0.25">
      <c r="A1257" s="27" t="s">
        <v>2881</v>
      </c>
      <c r="B1257" s="27" t="s">
        <v>5266</v>
      </c>
      <c r="C1257" s="27" t="s">
        <v>6490</v>
      </c>
      <c r="D1257" s="28" t="s">
        <v>459</v>
      </c>
    </row>
    <row r="1258" spans="1:4" ht="27" x14ac:dyDescent="0.25">
      <c r="A1258" s="27" t="s">
        <v>2882</v>
      </c>
      <c r="B1258" s="27" t="s">
        <v>5267</v>
      </c>
      <c r="C1258" s="27" t="s">
        <v>6491</v>
      </c>
      <c r="D1258" s="28" t="s">
        <v>588</v>
      </c>
    </row>
    <row r="1259" spans="1:4" ht="27" x14ac:dyDescent="0.25">
      <c r="A1259" s="27" t="s">
        <v>2883</v>
      </c>
      <c r="B1259" s="27" t="s">
        <v>5268</v>
      </c>
      <c r="C1259" s="27" t="s">
        <v>6492</v>
      </c>
      <c r="D1259" s="28" t="s">
        <v>650</v>
      </c>
    </row>
    <row r="1260" spans="1:4" ht="54" x14ac:dyDescent="0.25">
      <c r="A1260" s="27" t="s">
        <v>2884</v>
      </c>
      <c r="B1260" s="27" t="s">
        <v>5269</v>
      </c>
      <c r="C1260" s="27" t="s">
        <v>6493</v>
      </c>
      <c r="D1260" s="28" t="s">
        <v>674</v>
      </c>
    </row>
    <row r="1261" spans="1:4" ht="40.5" x14ac:dyDescent="0.25">
      <c r="A1261" s="27" t="s">
        <v>2885</v>
      </c>
      <c r="B1261" s="27" t="s">
        <v>5270</v>
      </c>
      <c r="C1261" s="27" t="s">
        <v>6494</v>
      </c>
      <c r="D1261" s="28" t="s">
        <v>722</v>
      </c>
    </row>
    <row r="1262" spans="1:4" ht="27" x14ac:dyDescent="0.25">
      <c r="A1262" s="27" t="s">
        <v>2886</v>
      </c>
      <c r="B1262" s="27" t="s">
        <v>5271</v>
      </c>
      <c r="C1262" s="27" t="s">
        <v>6495</v>
      </c>
      <c r="D1262" s="28" t="s">
        <v>755</v>
      </c>
    </row>
    <row r="1263" spans="1:4" ht="27" x14ac:dyDescent="0.25">
      <c r="A1263" s="27" t="s">
        <v>2887</v>
      </c>
      <c r="B1263" s="27" t="s">
        <v>5272</v>
      </c>
      <c r="C1263" s="27" t="s">
        <v>6496</v>
      </c>
      <c r="D1263" s="28" t="s">
        <v>863</v>
      </c>
    </row>
    <row r="1264" spans="1:4" ht="27" x14ac:dyDescent="0.25">
      <c r="A1264" s="27" t="s">
        <v>2888</v>
      </c>
      <c r="B1264" s="27" t="s">
        <v>5273</v>
      </c>
      <c r="C1264" s="27" t="s">
        <v>6497</v>
      </c>
      <c r="D1264" s="28" t="s">
        <v>914</v>
      </c>
    </row>
    <row r="1265" spans="1:4" ht="40.5" x14ac:dyDescent="0.25">
      <c r="A1265" s="16" t="s">
        <v>2803</v>
      </c>
      <c r="B1265" s="16" t="s">
        <v>5274</v>
      </c>
      <c r="C1265" s="16" t="s">
        <v>6498</v>
      </c>
      <c r="D1265" s="26" t="s">
        <v>1594</v>
      </c>
    </row>
    <row r="1266" spans="1:4" ht="13.5" x14ac:dyDescent="0.25">
      <c r="A1266" s="16" t="s">
        <v>2863</v>
      </c>
      <c r="B1266" s="16" t="s">
        <v>5275</v>
      </c>
      <c r="C1266" s="16" t="s">
        <v>6499</v>
      </c>
      <c r="D1266" s="17" t="s">
        <v>170</v>
      </c>
    </row>
    <row r="1267" spans="1:4" ht="27" x14ac:dyDescent="0.25">
      <c r="A1267" s="16" t="s">
        <v>2864</v>
      </c>
      <c r="B1267" s="16" t="s">
        <v>5276</v>
      </c>
      <c r="C1267" s="16" t="s">
        <v>6500</v>
      </c>
      <c r="D1267" s="17" t="s">
        <v>330</v>
      </c>
    </row>
    <row r="1268" spans="1:4" ht="27" x14ac:dyDescent="0.25">
      <c r="A1268" s="27" t="s">
        <v>2865</v>
      </c>
      <c r="B1268" s="27" t="s">
        <v>5277</v>
      </c>
      <c r="C1268" s="27" t="s">
        <v>6501</v>
      </c>
      <c r="D1268" s="28" t="s">
        <v>333</v>
      </c>
    </row>
    <row r="1269" spans="1:4" ht="27" x14ac:dyDescent="0.25">
      <c r="A1269" s="27" t="s">
        <v>2866</v>
      </c>
      <c r="B1269" s="27" t="s">
        <v>5278</v>
      </c>
      <c r="C1269" s="27" t="s">
        <v>6502</v>
      </c>
      <c r="D1269" s="28" t="s">
        <v>369</v>
      </c>
    </row>
    <row r="1270" spans="1:4" ht="40.5" x14ac:dyDescent="0.25">
      <c r="A1270" s="27" t="s">
        <v>2867</v>
      </c>
      <c r="B1270" s="27" t="s">
        <v>5279</v>
      </c>
      <c r="C1270" s="27" t="s">
        <v>6503</v>
      </c>
      <c r="D1270" s="28" t="s">
        <v>384</v>
      </c>
    </row>
    <row r="1271" spans="1:4" ht="40.5" x14ac:dyDescent="0.25">
      <c r="A1271" s="27" t="s">
        <v>2868</v>
      </c>
      <c r="B1271" s="27" t="s">
        <v>5280</v>
      </c>
      <c r="C1271" s="27" t="s">
        <v>6504</v>
      </c>
      <c r="D1271" s="28" t="s">
        <v>459</v>
      </c>
    </row>
    <row r="1272" spans="1:4" ht="27" x14ac:dyDescent="0.25">
      <c r="A1272" s="27" t="s">
        <v>2869</v>
      </c>
      <c r="B1272" s="27" t="s">
        <v>5281</v>
      </c>
      <c r="C1272" s="27" t="s">
        <v>6505</v>
      </c>
      <c r="D1272" s="28" t="s">
        <v>588</v>
      </c>
    </row>
    <row r="1273" spans="1:4" ht="27" x14ac:dyDescent="0.25">
      <c r="A1273" s="27" t="s">
        <v>2870</v>
      </c>
      <c r="B1273" s="27" t="s">
        <v>5282</v>
      </c>
      <c r="C1273" s="27" t="s">
        <v>6506</v>
      </c>
      <c r="D1273" s="28" t="s">
        <v>650</v>
      </c>
    </row>
    <row r="1274" spans="1:4" ht="54" x14ac:dyDescent="0.25">
      <c r="A1274" s="27" t="s">
        <v>2871</v>
      </c>
      <c r="B1274" s="27" t="s">
        <v>5283</v>
      </c>
      <c r="C1274" s="27" t="s">
        <v>6507</v>
      </c>
      <c r="D1274" s="28" t="s">
        <v>674</v>
      </c>
    </row>
    <row r="1275" spans="1:4" ht="40.5" x14ac:dyDescent="0.25">
      <c r="A1275" s="27" t="s">
        <v>2872</v>
      </c>
      <c r="B1275" s="27" t="s">
        <v>5284</v>
      </c>
      <c r="C1275" s="27" t="s">
        <v>6508</v>
      </c>
      <c r="D1275" s="28" t="s">
        <v>722</v>
      </c>
    </row>
    <row r="1276" spans="1:4" ht="27" x14ac:dyDescent="0.25">
      <c r="A1276" s="27" t="s">
        <v>2873</v>
      </c>
      <c r="B1276" s="27" t="s">
        <v>5285</v>
      </c>
      <c r="C1276" s="27" t="s">
        <v>6509</v>
      </c>
      <c r="D1276" s="28" t="s">
        <v>755</v>
      </c>
    </row>
    <row r="1277" spans="1:4" ht="27" x14ac:dyDescent="0.25">
      <c r="A1277" s="27" t="s">
        <v>2874</v>
      </c>
      <c r="B1277" s="27" t="s">
        <v>5286</v>
      </c>
      <c r="C1277" s="27" t="s">
        <v>6510</v>
      </c>
      <c r="D1277" s="28" t="s">
        <v>863</v>
      </c>
    </row>
    <row r="1278" spans="1:4" ht="27" x14ac:dyDescent="0.25">
      <c r="A1278" s="27" t="s">
        <v>2875</v>
      </c>
      <c r="B1278" s="27" t="s">
        <v>5287</v>
      </c>
      <c r="C1278" s="27" t="s">
        <v>6511</v>
      </c>
      <c r="D1278" s="28" t="s">
        <v>914</v>
      </c>
    </row>
    <row r="1279" spans="1:4" ht="27" x14ac:dyDescent="0.25">
      <c r="A1279" s="16" t="s">
        <v>2804</v>
      </c>
      <c r="B1279" s="16" t="s">
        <v>5288</v>
      </c>
      <c r="C1279" s="16" t="s">
        <v>6512</v>
      </c>
      <c r="D1279" s="26" t="s">
        <v>1595</v>
      </c>
    </row>
    <row r="1280" spans="1:4" ht="13.5" x14ac:dyDescent="0.25">
      <c r="A1280" s="16" t="s">
        <v>2850</v>
      </c>
      <c r="B1280" s="16" t="s">
        <v>5289</v>
      </c>
      <c r="C1280" s="16" t="s">
        <v>6513</v>
      </c>
      <c r="D1280" s="17" t="s">
        <v>170</v>
      </c>
    </row>
    <row r="1281" spans="1:4" ht="27" x14ac:dyDescent="0.25">
      <c r="A1281" s="16" t="s">
        <v>2851</v>
      </c>
      <c r="B1281" s="16" t="s">
        <v>5290</v>
      </c>
      <c r="C1281" s="16" t="s">
        <v>6514</v>
      </c>
      <c r="D1281" s="17" t="s">
        <v>330</v>
      </c>
    </row>
    <row r="1282" spans="1:4" ht="27" x14ac:dyDescent="0.25">
      <c r="A1282" s="27" t="s">
        <v>2852</v>
      </c>
      <c r="B1282" s="27" t="s">
        <v>5291</v>
      </c>
      <c r="C1282" s="27" t="s">
        <v>6515</v>
      </c>
      <c r="D1282" s="28" t="s">
        <v>333</v>
      </c>
    </row>
    <row r="1283" spans="1:4" ht="27" x14ac:dyDescent="0.25">
      <c r="A1283" s="27" t="s">
        <v>2853</v>
      </c>
      <c r="B1283" s="27" t="s">
        <v>5292</v>
      </c>
      <c r="C1283" s="27" t="s">
        <v>6516</v>
      </c>
      <c r="D1283" s="28" t="s">
        <v>369</v>
      </c>
    </row>
    <row r="1284" spans="1:4" ht="40.5" x14ac:dyDescent="0.25">
      <c r="A1284" s="27" t="s">
        <v>2854</v>
      </c>
      <c r="B1284" s="27" t="s">
        <v>5293</v>
      </c>
      <c r="C1284" s="27" t="s">
        <v>6517</v>
      </c>
      <c r="D1284" s="28" t="s">
        <v>384</v>
      </c>
    </row>
    <row r="1285" spans="1:4" ht="40.5" x14ac:dyDescent="0.25">
      <c r="A1285" s="27" t="s">
        <v>2855</v>
      </c>
      <c r="B1285" s="27" t="s">
        <v>5294</v>
      </c>
      <c r="C1285" s="27" t="s">
        <v>6518</v>
      </c>
      <c r="D1285" s="28" t="s">
        <v>459</v>
      </c>
    </row>
    <row r="1286" spans="1:4" ht="27" x14ac:dyDescent="0.25">
      <c r="A1286" s="27" t="s">
        <v>2856</v>
      </c>
      <c r="B1286" s="27" t="s">
        <v>5295</v>
      </c>
      <c r="C1286" s="27" t="s">
        <v>6519</v>
      </c>
      <c r="D1286" s="28" t="s">
        <v>588</v>
      </c>
    </row>
    <row r="1287" spans="1:4" ht="27" x14ac:dyDescent="0.25">
      <c r="A1287" s="27" t="s">
        <v>2857</v>
      </c>
      <c r="B1287" s="27" t="s">
        <v>5296</v>
      </c>
      <c r="C1287" s="27" t="s">
        <v>6520</v>
      </c>
      <c r="D1287" s="28" t="s">
        <v>650</v>
      </c>
    </row>
    <row r="1288" spans="1:4" ht="54" x14ac:dyDescent="0.25">
      <c r="A1288" s="27" t="s">
        <v>2858</v>
      </c>
      <c r="B1288" s="27" t="s">
        <v>5297</v>
      </c>
      <c r="C1288" s="27" t="s">
        <v>6521</v>
      </c>
      <c r="D1288" s="28" t="s">
        <v>674</v>
      </c>
    </row>
    <row r="1289" spans="1:4" ht="40.5" x14ac:dyDescent="0.25">
      <c r="A1289" s="27" t="s">
        <v>2859</v>
      </c>
      <c r="B1289" s="27" t="s">
        <v>5298</v>
      </c>
      <c r="C1289" s="27" t="s">
        <v>6522</v>
      </c>
      <c r="D1289" s="28" t="s">
        <v>722</v>
      </c>
    </row>
    <row r="1290" spans="1:4" ht="27" x14ac:dyDescent="0.25">
      <c r="A1290" s="27" t="s">
        <v>2860</v>
      </c>
      <c r="B1290" s="27" t="s">
        <v>5299</v>
      </c>
      <c r="C1290" s="27" t="s">
        <v>6523</v>
      </c>
      <c r="D1290" s="28" t="s">
        <v>755</v>
      </c>
    </row>
    <row r="1291" spans="1:4" ht="27" x14ac:dyDescent="0.25">
      <c r="A1291" s="27" t="s">
        <v>2861</v>
      </c>
      <c r="B1291" s="27" t="s">
        <v>5300</v>
      </c>
      <c r="C1291" s="27" t="s">
        <v>6524</v>
      </c>
      <c r="D1291" s="28" t="s">
        <v>863</v>
      </c>
    </row>
    <row r="1292" spans="1:4" ht="27" x14ac:dyDescent="0.25">
      <c r="A1292" s="27" t="s">
        <v>2862</v>
      </c>
      <c r="B1292" s="27" t="s">
        <v>5301</v>
      </c>
      <c r="C1292" s="27" t="s">
        <v>6525</v>
      </c>
      <c r="D1292" s="28" t="s">
        <v>914</v>
      </c>
    </row>
    <row r="1293" spans="1:4" ht="13.5" x14ac:dyDescent="0.25">
      <c r="A1293" s="16" t="s">
        <v>1502</v>
      </c>
      <c r="B1293" s="16" t="s">
        <v>5302</v>
      </c>
      <c r="C1293" s="16" t="s">
        <v>6526</v>
      </c>
      <c r="D1293" s="26" t="s">
        <v>1504</v>
      </c>
    </row>
    <row r="1294" spans="1:4" ht="27" x14ac:dyDescent="0.25">
      <c r="A1294" s="16" t="s">
        <v>2805</v>
      </c>
      <c r="B1294" s="16" t="s">
        <v>5303</v>
      </c>
      <c r="C1294" s="16" t="s">
        <v>6527</v>
      </c>
      <c r="D1294" s="26" t="s">
        <v>1598</v>
      </c>
    </row>
    <row r="1295" spans="1:4" ht="13.5" x14ac:dyDescent="0.25">
      <c r="A1295" s="16" t="s">
        <v>2889</v>
      </c>
      <c r="B1295" s="16" t="s">
        <v>5304</v>
      </c>
      <c r="C1295" s="16" t="s">
        <v>6528</v>
      </c>
      <c r="D1295" s="17" t="s">
        <v>170</v>
      </c>
    </row>
    <row r="1296" spans="1:4" ht="27" x14ac:dyDescent="0.25">
      <c r="A1296" s="16" t="s">
        <v>2890</v>
      </c>
      <c r="B1296" s="16" t="s">
        <v>5305</v>
      </c>
      <c r="C1296" s="16" t="s">
        <v>6529</v>
      </c>
      <c r="D1296" s="17" t="s">
        <v>330</v>
      </c>
    </row>
    <row r="1297" spans="1:4" ht="27" x14ac:dyDescent="0.25">
      <c r="A1297" s="27" t="s">
        <v>2891</v>
      </c>
      <c r="B1297" s="27" t="s">
        <v>5306</v>
      </c>
      <c r="C1297" s="27" t="s">
        <v>6530</v>
      </c>
      <c r="D1297" s="28" t="s">
        <v>333</v>
      </c>
    </row>
    <row r="1298" spans="1:4" ht="27" x14ac:dyDescent="0.25">
      <c r="A1298" s="27" t="s">
        <v>2892</v>
      </c>
      <c r="B1298" s="27" t="s">
        <v>5307</v>
      </c>
      <c r="C1298" s="27" t="s">
        <v>6531</v>
      </c>
      <c r="D1298" s="28" t="s">
        <v>369</v>
      </c>
    </row>
    <row r="1299" spans="1:4" ht="40.5" x14ac:dyDescent="0.25">
      <c r="A1299" s="27" t="s">
        <v>2893</v>
      </c>
      <c r="B1299" s="27" t="s">
        <v>5308</v>
      </c>
      <c r="C1299" s="27" t="s">
        <v>6532</v>
      </c>
      <c r="D1299" s="28" t="s">
        <v>384</v>
      </c>
    </row>
    <row r="1300" spans="1:4" ht="40.5" x14ac:dyDescent="0.25">
      <c r="A1300" s="27" t="s">
        <v>2894</v>
      </c>
      <c r="B1300" s="27" t="s">
        <v>5309</v>
      </c>
      <c r="C1300" s="27" t="s">
        <v>6533</v>
      </c>
      <c r="D1300" s="28" t="s">
        <v>459</v>
      </c>
    </row>
    <row r="1301" spans="1:4" ht="27" x14ac:dyDescent="0.25">
      <c r="A1301" s="27" t="s">
        <v>2895</v>
      </c>
      <c r="B1301" s="27" t="s">
        <v>5310</v>
      </c>
      <c r="C1301" s="27" t="s">
        <v>6534</v>
      </c>
      <c r="D1301" s="28" t="s">
        <v>588</v>
      </c>
    </row>
    <row r="1302" spans="1:4" ht="27" x14ac:dyDescent="0.25">
      <c r="A1302" s="27" t="s">
        <v>2896</v>
      </c>
      <c r="B1302" s="27" t="s">
        <v>5311</v>
      </c>
      <c r="C1302" s="27" t="s">
        <v>6535</v>
      </c>
      <c r="D1302" s="28" t="s">
        <v>650</v>
      </c>
    </row>
    <row r="1303" spans="1:4" ht="54" x14ac:dyDescent="0.25">
      <c r="A1303" s="27" t="s">
        <v>2897</v>
      </c>
      <c r="B1303" s="27" t="s">
        <v>5312</v>
      </c>
      <c r="C1303" s="27" t="s">
        <v>6536</v>
      </c>
      <c r="D1303" s="28" t="s">
        <v>674</v>
      </c>
    </row>
    <row r="1304" spans="1:4" ht="40.5" x14ac:dyDescent="0.25">
      <c r="A1304" s="27" t="s">
        <v>2898</v>
      </c>
      <c r="B1304" s="27" t="s">
        <v>5313</v>
      </c>
      <c r="C1304" s="27" t="s">
        <v>6537</v>
      </c>
      <c r="D1304" s="28" t="s">
        <v>722</v>
      </c>
    </row>
    <row r="1305" spans="1:4" ht="27" x14ac:dyDescent="0.25">
      <c r="A1305" s="27" t="s">
        <v>2899</v>
      </c>
      <c r="B1305" s="27" t="s">
        <v>5314</v>
      </c>
      <c r="C1305" s="27" t="s">
        <v>6538</v>
      </c>
      <c r="D1305" s="28" t="s">
        <v>755</v>
      </c>
    </row>
    <row r="1306" spans="1:4" ht="27" x14ac:dyDescent="0.25">
      <c r="A1306" s="27" t="s">
        <v>2900</v>
      </c>
      <c r="B1306" s="27" t="s">
        <v>5315</v>
      </c>
      <c r="C1306" s="27" t="s">
        <v>6539</v>
      </c>
      <c r="D1306" s="28" t="s">
        <v>863</v>
      </c>
    </row>
    <row r="1307" spans="1:4" ht="27" x14ac:dyDescent="0.25">
      <c r="A1307" s="27" t="s">
        <v>2901</v>
      </c>
      <c r="B1307" s="27" t="s">
        <v>5316</v>
      </c>
      <c r="C1307" s="27" t="s">
        <v>6540</v>
      </c>
      <c r="D1307" s="28" t="s">
        <v>914</v>
      </c>
    </row>
    <row r="1308" spans="1:4" ht="40.5" x14ac:dyDescent="0.25">
      <c r="A1308" s="16" t="s">
        <v>2809</v>
      </c>
      <c r="B1308" s="16" t="s">
        <v>5317</v>
      </c>
      <c r="C1308" s="16" t="s">
        <v>6541</v>
      </c>
      <c r="D1308" s="26" t="s">
        <v>1599</v>
      </c>
    </row>
    <row r="1309" spans="1:4" ht="13.5" x14ac:dyDescent="0.25">
      <c r="A1309" s="16" t="s">
        <v>2902</v>
      </c>
      <c r="B1309" s="16" t="s">
        <v>5318</v>
      </c>
      <c r="C1309" s="16" t="s">
        <v>6542</v>
      </c>
      <c r="D1309" s="17" t="s">
        <v>170</v>
      </c>
    </row>
    <row r="1310" spans="1:4" ht="27" x14ac:dyDescent="0.25">
      <c r="A1310" s="16" t="s">
        <v>2903</v>
      </c>
      <c r="B1310" s="16" t="s">
        <v>5319</v>
      </c>
      <c r="C1310" s="16" t="s">
        <v>6543</v>
      </c>
      <c r="D1310" s="17" t="s">
        <v>330</v>
      </c>
    </row>
    <row r="1311" spans="1:4" ht="27" x14ac:dyDescent="0.25">
      <c r="A1311" s="27" t="s">
        <v>2904</v>
      </c>
      <c r="B1311" s="27" t="s">
        <v>5320</v>
      </c>
      <c r="C1311" s="27" t="s">
        <v>6544</v>
      </c>
      <c r="D1311" s="28" t="s">
        <v>333</v>
      </c>
    </row>
    <row r="1312" spans="1:4" ht="27" x14ac:dyDescent="0.25">
      <c r="A1312" s="27" t="s">
        <v>2905</v>
      </c>
      <c r="B1312" s="27" t="s">
        <v>5321</v>
      </c>
      <c r="C1312" s="27" t="s">
        <v>6545</v>
      </c>
      <c r="D1312" s="28" t="s">
        <v>369</v>
      </c>
    </row>
    <row r="1313" spans="1:4" ht="40.5" x14ac:dyDescent="0.25">
      <c r="A1313" s="27" t="s">
        <v>2906</v>
      </c>
      <c r="B1313" s="27" t="s">
        <v>5322</v>
      </c>
      <c r="C1313" s="27" t="s">
        <v>6546</v>
      </c>
      <c r="D1313" s="28" t="s">
        <v>384</v>
      </c>
    </row>
    <row r="1314" spans="1:4" ht="40.5" x14ac:dyDescent="0.25">
      <c r="A1314" s="27" t="s">
        <v>2907</v>
      </c>
      <c r="B1314" s="27" t="s">
        <v>5323</v>
      </c>
      <c r="C1314" s="27" t="s">
        <v>6547</v>
      </c>
      <c r="D1314" s="28" t="s">
        <v>459</v>
      </c>
    </row>
    <row r="1315" spans="1:4" ht="27" x14ac:dyDescent="0.25">
      <c r="A1315" s="27" t="s">
        <v>2908</v>
      </c>
      <c r="B1315" s="27" t="s">
        <v>5324</v>
      </c>
      <c r="C1315" s="27" t="s">
        <v>6548</v>
      </c>
      <c r="D1315" s="28" t="s">
        <v>588</v>
      </c>
    </row>
    <row r="1316" spans="1:4" ht="27" x14ac:dyDescent="0.25">
      <c r="A1316" s="27" t="s">
        <v>2909</v>
      </c>
      <c r="B1316" s="27" t="s">
        <v>5325</v>
      </c>
      <c r="C1316" s="27" t="s">
        <v>6549</v>
      </c>
      <c r="D1316" s="28" t="s">
        <v>650</v>
      </c>
    </row>
    <row r="1317" spans="1:4" ht="54" x14ac:dyDescent="0.25">
      <c r="A1317" s="27" t="s">
        <v>2910</v>
      </c>
      <c r="B1317" s="27" t="s">
        <v>5326</v>
      </c>
      <c r="C1317" s="27" t="s">
        <v>6550</v>
      </c>
      <c r="D1317" s="28" t="s">
        <v>674</v>
      </c>
    </row>
    <row r="1318" spans="1:4" ht="40.5" x14ac:dyDescent="0.25">
      <c r="A1318" s="27" t="s">
        <v>2911</v>
      </c>
      <c r="B1318" s="27" t="s">
        <v>5327</v>
      </c>
      <c r="C1318" s="27" t="s">
        <v>6551</v>
      </c>
      <c r="D1318" s="28" t="s">
        <v>722</v>
      </c>
    </row>
    <row r="1319" spans="1:4" ht="27" x14ac:dyDescent="0.25">
      <c r="A1319" s="27" t="s">
        <v>2912</v>
      </c>
      <c r="B1319" s="27" t="s">
        <v>5328</v>
      </c>
      <c r="C1319" s="27" t="s">
        <v>6552</v>
      </c>
      <c r="D1319" s="28" t="s">
        <v>755</v>
      </c>
    </row>
    <row r="1320" spans="1:4" ht="27" x14ac:dyDescent="0.25">
      <c r="A1320" s="27" t="s">
        <v>2913</v>
      </c>
      <c r="B1320" s="27" t="s">
        <v>5329</v>
      </c>
      <c r="C1320" s="27" t="s">
        <v>6553</v>
      </c>
      <c r="D1320" s="28" t="s">
        <v>863</v>
      </c>
    </row>
    <row r="1321" spans="1:4" ht="27" x14ac:dyDescent="0.25">
      <c r="A1321" s="27" t="s">
        <v>2914</v>
      </c>
      <c r="B1321" s="27" t="s">
        <v>5330</v>
      </c>
      <c r="C1321" s="27" t="s">
        <v>6554</v>
      </c>
      <c r="D1321" s="28" t="s">
        <v>914</v>
      </c>
    </row>
    <row r="1322" spans="1:4" ht="40.5" x14ac:dyDescent="0.25">
      <c r="A1322" s="16" t="s">
        <v>2810</v>
      </c>
      <c r="B1322" s="16" t="s">
        <v>5331</v>
      </c>
      <c r="C1322" s="16" t="s">
        <v>6555</v>
      </c>
      <c r="D1322" s="26" t="s">
        <v>1600</v>
      </c>
    </row>
    <row r="1323" spans="1:4" ht="13.5" x14ac:dyDescent="0.25">
      <c r="A1323" s="16" t="s">
        <v>2915</v>
      </c>
      <c r="B1323" s="16" t="s">
        <v>5332</v>
      </c>
      <c r="C1323" s="16" t="s">
        <v>6556</v>
      </c>
      <c r="D1323" s="17" t="s">
        <v>170</v>
      </c>
    </row>
    <row r="1324" spans="1:4" ht="27" x14ac:dyDescent="0.25">
      <c r="A1324" s="16" t="s">
        <v>2916</v>
      </c>
      <c r="B1324" s="16" t="s">
        <v>5333</v>
      </c>
      <c r="C1324" s="16" t="s">
        <v>6557</v>
      </c>
      <c r="D1324" s="17" t="s">
        <v>330</v>
      </c>
    </row>
    <row r="1325" spans="1:4" ht="27" x14ac:dyDescent="0.25">
      <c r="A1325" s="27" t="s">
        <v>2917</v>
      </c>
      <c r="B1325" s="27" t="s">
        <v>5334</v>
      </c>
      <c r="C1325" s="27" t="s">
        <v>6558</v>
      </c>
      <c r="D1325" s="28" t="s">
        <v>333</v>
      </c>
    </row>
    <row r="1326" spans="1:4" ht="27" x14ac:dyDescent="0.25">
      <c r="A1326" s="27" t="s">
        <v>2918</v>
      </c>
      <c r="B1326" s="27" t="s">
        <v>5335</v>
      </c>
      <c r="C1326" s="27" t="s">
        <v>6559</v>
      </c>
      <c r="D1326" s="28" t="s">
        <v>369</v>
      </c>
    </row>
    <row r="1327" spans="1:4" ht="40.5" x14ac:dyDescent="0.25">
      <c r="A1327" s="27" t="s">
        <v>2919</v>
      </c>
      <c r="B1327" s="27" t="s">
        <v>5336</v>
      </c>
      <c r="C1327" s="27" t="s">
        <v>6560</v>
      </c>
      <c r="D1327" s="28" t="s">
        <v>384</v>
      </c>
    </row>
    <row r="1328" spans="1:4" ht="40.5" x14ac:dyDescent="0.25">
      <c r="A1328" s="27" t="s">
        <v>2920</v>
      </c>
      <c r="B1328" s="27" t="s">
        <v>5337</v>
      </c>
      <c r="C1328" s="27" t="s">
        <v>6561</v>
      </c>
      <c r="D1328" s="28" t="s">
        <v>459</v>
      </c>
    </row>
    <row r="1329" spans="1:4" ht="27" x14ac:dyDescent="0.25">
      <c r="A1329" s="27" t="s">
        <v>2921</v>
      </c>
      <c r="B1329" s="27" t="s">
        <v>5338</v>
      </c>
      <c r="C1329" s="27" t="s">
        <v>6562</v>
      </c>
      <c r="D1329" s="28" t="s">
        <v>588</v>
      </c>
    </row>
    <row r="1330" spans="1:4" ht="27" x14ac:dyDescent="0.25">
      <c r="A1330" s="27" t="s">
        <v>2922</v>
      </c>
      <c r="B1330" s="27" t="s">
        <v>5339</v>
      </c>
      <c r="C1330" s="27" t="s">
        <v>6563</v>
      </c>
      <c r="D1330" s="28" t="s">
        <v>650</v>
      </c>
    </row>
    <row r="1331" spans="1:4" ht="54" x14ac:dyDescent="0.25">
      <c r="A1331" s="27" t="s">
        <v>2923</v>
      </c>
      <c r="B1331" s="27" t="s">
        <v>5340</v>
      </c>
      <c r="C1331" s="27" t="s">
        <v>6564</v>
      </c>
      <c r="D1331" s="28" t="s">
        <v>674</v>
      </c>
    </row>
    <row r="1332" spans="1:4" ht="40.5" x14ac:dyDescent="0.25">
      <c r="A1332" s="27" t="s">
        <v>2924</v>
      </c>
      <c r="B1332" s="27" t="s">
        <v>5341</v>
      </c>
      <c r="C1332" s="27" t="s">
        <v>6565</v>
      </c>
      <c r="D1332" s="28" t="s">
        <v>722</v>
      </c>
    </row>
    <row r="1333" spans="1:4" ht="27" x14ac:dyDescent="0.25">
      <c r="A1333" s="27" t="s">
        <v>2925</v>
      </c>
      <c r="B1333" s="27" t="s">
        <v>5342</v>
      </c>
      <c r="C1333" s="27" t="s">
        <v>6566</v>
      </c>
      <c r="D1333" s="28" t="s">
        <v>755</v>
      </c>
    </row>
    <row r="1334" spans="1:4" ht="27" x14ac:dyDescent="0.25">
      <c r="A1334" s="27" t="s">
        <v>2926</v>
      </c>
      <c r="B1334" s="27" t="s">
        <v>5343</v>
      </c>
      <c r="C1334" s="27" t="s">
        <v>6567</v>
      </c>
      <c r="D1334" s="28" t="s">
        <v>863</v>
      </c>
    </row>
    <row r="1335" spans="1:4" ht="27" x14ac:dyDescent="0.25">
      <c r="A1335" s="27" t="s">
        <v>2927</v>
      </c>
      <c r="B1335" s="27" t="s">
        <v>5344</v>
      </c>
      <c r="C1335" s="27" t="s">
        <v>6568</v>
      </c>
      <c r="D1335" s="28" t="s">
        <v>914</v>
      </c>
    </row>
    <row r="1336" spans="1:4" ht="27" x14ac:dyDescent="0.25">
      <c r="A1336" s="16" t="s">
        <v>1505</v>
      </c>
      <c r="B1336" s="16" t="s">
        <v>5345</v>
      </c>
      <c r="C1336" s="16" t="s">
        <v>6569</v>
      </c>
      <c r="D1336" s="17" t="s">
        <v>1507</v>
      </c>
    </row>
    <row r="1337" spans="1:4" ht="40.5" x14ac:dyDescent="0.25">
      <c r="A1337" s="16" t="s">
        <v>1508</v>
      </c>
      <c r="B1337" s="16" t="s">
        <v>5346</v>
      </c>
      <c r="C1337" s="16" t="s">
        <v>6570</v>
      </c>
      <c r="D1337" s="26" t="s">
        <v>1510</v>
      </c>
    </row>
    <row r="1338" spans="1:4" ht="27" x14ac:dyDescent="0.25">
      <c r="A1338" s="16" t="s">
        <v>1511</v>
      </c>
      <c r="B1338" s="16" t="s">
        <v>5347</v>
      </c>
      <c r="C1338" s="16" t="s">
        <v>6571</v>
      </c>
      <c r="D1338" s="26" t="s">
        <v>1513</v>
      </c>
    </row>
    <row r="1339" spans="1:4" ht="27" x14ac:dyDescent="0.25">
      <c r="A1339" s="16" t="s">
        <v>2967</v>
      </c>
      <c r="B1339" s="16" t="s">
        <v>5348</v>
      </c>
      <c r="C1339" s="16" t="s">
        <v>6572</v>
      </c>
      <c r="D1339" s="26" t="s">
        <v>1601</v>
      </c>
    </row>
    <row r="1340" spans="1:4" ht="13.5" x14ac:dyDescent="0.25">
      <c r="A1340" s="16" t="s">
        <v>2985</v>
      </c>
      <c r="B1340" s="16" t="s">
        <v>5349</v>
      </c>
      <c r="C1340" s="16" t="s">
        <v>6573</v>
      </c>
      <c r="D1340" s="17" t="s">
        <v>170</v>
      </c>
    </row>
    <row r="1341" spans="1:4" ht="27" x14ac:dyDescent="0.25">
      <c r="A1341" s="16" t="s">
        <v>2986</v>
      </c>
      <c r="B1341" s="16" t="s">
        <v>5350</v>
      </c>
      <c r="C1341" s="16" t="s">
        <v>6574</v>
      </c>
      <c r="D1341" s="17" t="s">
        <v>330</v>
      </c>
    </row>
    <row r="1342" spans="1:4" ht="27" x14ac:dyDescent="0.25">
      <c r="A1342" s="27" t="s">
        <v>2987</v>
      </c>
      <c r="B1342" s="27" t="s">
        <v>5351</v>
      </c>
      <c r="C1342" s="27" t="s">
        <v>6575</v>
      </c>
      <c r="D1342" s="28" t="s">
        <v>333</v>
      </c>
    </row>
    <row r="1343" spans="1:4" ht="27" x14ac:dyDescent="0.25">
      <c r="A1343" s="27" t="s">
        <v>2988</v>
      </c>
      <c r="B1343" s="27" t="s">
        <v>5352</v>
      </c>
      <c r="C1343" s="27" t="s">
        <v>6576</v>
      </c>
      <c r="D1343" s="28" t="s">
        <v>369</v>
      </c>
    </row>
    <row r="1344" spans="1:4" ht="40.5" x14ac:dyDescent="0.25">
      <c r="A1344" s="27" t="s">
        <v>2989</v>
      </c>
      <c r="B1344" s="27" t="s">
        <v>5353</v>
      </c>
      <c r="C1344" s="27" t="s">
        <v>6577</v>
      </c>
      <c r="D1344" s="28" t="s">
        <v>384</v>
      </c>
    </row>
    <row r="1345" spans="1:4" ht="40.5" x14ac:dyDescent="0.25">
      <c r="A1345" s="27" t="s">
        <v>2990</v>
      </c>
      <c r="B1345" s="27" t="s">
        <v>5354</v>
      </c>
      <c r="C1345" s="27" t="s">
        <v>6578</v>
      </c>
      <c r="D1345" s="28" t="s">
        <v>459</v>
      </c>
    </row>
    <row r="1346" spans="1:4" ht="27" x14ac:dyDescent="0.25">
      <c r="A1346" s="27" t="s">
        <v>2991</v>
      </c>
      <c r="B1346" s="27" t="s">
        <v>5355</v>
      </c>
      <c r="C1346" s="27" t="s">
        <v>6579</v>
      </c>
      <c r="D1346" s="28" t="s">
        <v>588</v>
      </c>
    </row>
    <row r="1347" spans="1:4" ht="27" x14ac:dyDescent="0.25">
      <c r="A1347" s="27" t="s">
        <v>2992</v>
      </c>
      <c r="B1347" s="27" t="s">
        <v>5356</v>
      </c>
      <c r="C1347" s="27" t="s">
        <v>6580</v>
      </c>
      <c r="D1347" s="28" t="s">
        <v>650</v>
      </c>
    </row>
    <row r="1348" spans="1:4" ht="54" x14ac:dyDescent="0.25">
      <c r="A1348" s="27" t="s">
        <v>2993</v>
      </c>
      <c r="B1348" s="27" t="s">
        <v>5357</v>
      </c>
      <c r="C1348" s="27" t="s">
        <v>6581</v>
      </c>
      <c r="D1348" s="28" t="s">
        <v>674</v>
      </c>
    </row>
    <row r="1349" spans="1:4" ht="40.5" x14ac:dyDescent="0.25">
      <c r="A1349" s="27" t="s">
        <v>2994</v>
      </c>
      <c r="B1349" s="27" t="s">
        <v>5358</v>
      </c>
      <c r="C1349" s="27" t="s">
        <v>6582</v>
      </c>
      <c r="D1349" s="28" t="s">
        <v>722</v>
      </c>
    </row>
    <row r="1350" spans="1:4" ht="27" x14ac:dyDescent="0.25">
      <c r="A1350" s="27" t="s">
        <v>2995</v>
      </c>
      <c r="B1350" s="27" t="s">
        <v>5359</v>
      </c>
      <c r="C1350" s="27" t="s">
        <v>6583</v>
      </c>
      <c r="D1350" s="28" t="s">
        <v>755</v>
      </c>
    </row>
    <row r="1351" spans="1:4" ht="27" x14ac:dyDescent="0.25">
      <c r="A1351" s="27" t="s">
        <v>2996</v>
      </c>
      <c r="B1351" s="27" t="s">
        <v>5360</v>
      </c>
      <c r="C1351" s="27" t="s">
        <v>6584</v>
      </c>
      <c r="D1351" s="28" t="s">
        <v>863</v>
      </c>
    </row>
    <row r="1352" spans="1:4" ht="27" x14ac:dyDescent="0.25">
      <c r="A1352" s="27" t="s">
        <v>2997</v>
      </c>
      <c r="B1352" s="27" t="s">
        <v>5361</v>
      </c>
      <c r="C1352" s="27" t="s">
        <v>6585</v>
      </c>
      <c r="D1352" s="28" t="s">
        <v>914</v>
      </c>
    </row>
    <row r="1353" spans="1:4" ht="27" x14ac:dyDescent="0.25">
      <c r="A1353" s="16" t="s">
        <v>2970</v>
      </c>
      <c r="B1353" s="16" t="s">
        <v>5362</v>
      </c>
      <c r="C1353" s="16" t="s">
        <v>6586</v>
      </c>
      <c r="D1353" s="26" t="s">
        <v>1602</v>
      </c>
    </row>
    <row r="1354" spans="1:4" ht="13.5" x14ac:dyDescent="0.25">
      <c r="A1354" s="16" t="s">
        <v>2998</v>
      </c>
      <c r="B1354" s="16" t="s">
        <v>5363</v>
      </c>
      <c r="C1354" s="16" t="s">
        <v>6587</v>
      </c>
      <c r="D1354" s="17" t="s">
        <v>170</v>
      </c>
    </row>
    <row r="1355" spans="1:4" ht="27" x14ac:dyDescent="0.25">
      <c r="A1355" s="16" t="s">
        <v>2999</v>
      </c>
      <c r="B1355" s="16" t="s">
        <v>5364</v>
      </c>
      <c r="C1355" s="16" t="s">
        <v>6588</v>
      </c>
      <c r="D1355" s="17" t="s">
        <v>330</v>
      </c>
    </row>
    <row r="1356" spans="1:4" ht="27" x14ac:dyDescent="0.25">
      <c r="A1356" s="27" t="s">
        <v>3000</v>
      </c>
      <c r="B1356" s="27" t="s">
        <v>5365</v>
      </c>
      <c r="C1356" s="27" t="s">
        <v>6589</v>
      </c>
      <c r="D1356" s="28" t="s">
        <v>333</v>
      </c>
    </row>
    <row r="1357" spans="1:4" ht="27" x14ac:dyDescent="0.25">
      <c r="A1357" s="27" t="s">
        <v>3010</v>
      </c>
      <c r="B1357" s="27" t="s">
        <v>5366</v>
      </c>
      <c r="C1357" s="27" t="s">
        <v>6590</v>
      </c>
      <c r="D1357" s="28" t="s">
        <v>369</v>
      </c>
    </row>
    <row r="1358" spans="1:4" ht="40.5" x14ac:dyDescent="0.25">
      <c r="A1358" s="27" t="s">
        <v>3001</v>
      </c>
      <c r="B1358" s="27" t="s">
        <v>5367</v>
      </c>
      <c r="C1358" s="27" t="s">
        <v>6591</v>
      </c>
      <c r="D1358" s="28" t="s">
        <v>384</v>
      </c>
    </row>
    <row r="1359" spans="1:4" ht="40.5" x14ac:dyDescent="0.25">
      <c r="A1359" s="27" t="s">
        <v>3002</v>
      </c>
      <c r="B1359" s="27" t="s">
        <v>5368</v>
      </c>
      <c r="C1359" s="27" t="s">
        <v>6592</v>
      </c>
      <c r="D1359" s="28" t="s">
        <v>459</v>
      </c>
    </row>
    <row r="1360" spans="1:4" ht="27" x14ac:dyDescent="0.25">
      <c r="A1360" s="27" t="s">
        <v>3003</v>
      </c>
      <c r="B1360" s="27" t="s">
        <v>5369</v>
      </c>
      <c r="C1360" s="27" t="s">
        <v>6593</v>
      </c>
      <c r="D1360" s="28" t="s">
        <v>588</v>
      </c>
    </row>
    <row r="1361" spans="1:4" ht="27" x14ac:dyDescent="0.25">
      <c r="A1361" s="27" t="s">
        <v>3004</v>
      </c>
      <c r="B1361" s="27" t="s">
        <v>5370</v>
      </c>
      <c r="C1361" s="27" t="s">
        <v>6594</v>
      </c>
      <c r="D1361" s="28" t="s">
        <v>650</v>
      </c>
    </row>
    <row r="1362" spans="1:4" ht="54" x14ac:dyDescent="0.25">
      <c r="A1362" s="27" t="s">
        <v>3005</v>
      </c>
      <c r="B1362" s="27" t="s">
        <v>5371</v>
      </c>
      <c r="C1362" s="27" t="s">
        <v>6595</v>
      </c>
      <c r="D1362" s="28" t="s">
        <v>674</v>
      </c>
    </row>
    <row r="1363" spans="1:4" ht="40.5" x14ac:dyDescent="0.25">
      <c r="A1363" s="27" t="s">
        <v>3006</v>
      </c>
      <c r="B1363" s="27" t="s">
        <v>5372</v>
      </c>
      <c r="C1363" s="27" t="s">
        <v>6596</v>
      </c>
      <c r="D1363" s="28" t="s">
        <v>722</v>
      </c>
    </row>
    <row r="1364" spans="1:4" ht="27" x14ac:dyDescent="0.25">
      <c r="A1364" s="27" t="s">
        <v>3007</v>
      </c>
      <c r="B1364" s="27" t="s">
        <v>5373</v>
      </c>
      <c r="C1364" s="27" t="s">
        <v>6597</v>
      </c>
      <c r="D1364" s="28" t="s">
        <v>755</v>
      </c>
    </row>
    <row r="1365" spans="1:4" ht="27" x14ac:dyDescent="0.25">
      <c r="A1365" s="27" t="s">
        <v>3008</v>
      </c>
      <c r="B1365" s="27" t="s">
        <v>5374</v>
      </c>
      <c r="C1365" s="27" t="s">
        <v>6598</v>
      </c>
      <c r="D1365" s="28" t="s">
        <v>863</v>
      </c>
    </row>
    <row r="1366" spans="1:4" ht="27" x14ac:dyDescent="0.25">
      <c r="A1366" s="27" t="s">
        <v>3009</v>
      </c>
      <c r="B1366" s="27" t="s">
        <v>5375</v>
      </c>
      <c r="C1366" s="27" t="s">
        <v>6599</v>
      </c>
      <c r="D1366" s="28" t="s">
        <v>914</v>
      </c>
    </row>
    <row r="1367" spans="1:4" ht="13.5" x14ac:dyDescent="0.25">
      <c r="A1367" s="16" t="s">
        <v>1514</v>
      </c>
      <c r="B1367" s="16" t="s">
        <v>5376</v>
      </c>
      <c r="C1367" s="16" t="s">
        <v>6600</v>
      </c>
      <c r="D1367" s="26" t="s">
        <v>1494</v>
      </c>
    </row>
    <row r="1368" spans="1:4" ht="27" x14ac:dyDescent="0.25">
      <c r="A1368" s="16" t="s">
        <v>2972</v>
      </c>
      <c r="B1368" s="16" t="s">
        <v>5377</v>
      </c>
      <c r="C1368" s="16" t="s">
        <v>6601</v>
      </c>
      <c r="D1368" s="26" t="s">
        <v>1604</v>
      </c>
    </row>
    <row r="1369" spans="1:4" ht="13.5" x14ac:dyDescent="0.25">
      <c r="A1369" s="16" t="s">
        <v>3102</v>
      </c>
      <c r="B1369" s="16" t="s">
        <v>5378</v>
      </c>
      <c r="C1369" s="16" t="s">
        <v>6602</v>
      </c>
      <c r="D1369" s="17" t="s">
        <v>170</v>
      </c>
    </row>
    <row r="1370" spans="1:4" ht="27" x14ac:dyDescent="0.25">
      <c r="A1370" s="16" t="s">
        <v>3103</v>
      </c>
      <c r="B1370" s="16" t="s">
        <v>5379</v>
      </c>
      <c r="C1370" s="16" t="s">
        <v>6603</v>
      </c>
      <c r="D1370" s="17" t="s">
        <v>330</v>
      </c>
    </row>
    <row r="1371" spans="1:4" ht="27" x14ac:dyDescent="0.25">
      <c r="A1371" s="27" t="s">
        <v>3104</v>
      </c>
      <c r="B1371" s="27" t="s">
        <v>5380</v>
      </c>
      <c r="C1371" s="27" t="s">
        <v>6604</v>
      </c>
      <c r="D1371" s="28" t="s">
        <v>333</v>
      </c>
    </row>
    <row r="1372" spans="1:4" ht="27" x14ac:dyDescent="0.25">
      <c r="A1372" s="27" t="s">
        <v>3105</v>
      </c>
      <c r="B1372" s="27" t="s">
        <v>5381</v>
      </c>
      <c r="C1372" s="27" t="s">
        <v>6605</v>
      </c>
      <c r="D1372" s="28" t="s">
        <v>369</v>
      </c>
    </row>
    <row r="1373" spans="1:4" ht="40.5" x14ac:dyDescent="0.25">
      <c r="A1373" s="27" t="s">
        <v>3106</v>
      </c>
      <c r="B1373" s="27" t="s">
        <v>5382</v>
      </c>
      <c r="C1373" s="27" t="s">
        <v>6606</v>
      </c>
      <c r="D1373" s="28" t="s">
        <v>384</v>
      </c>
    </row>
    <row r="1374" spans="1:4" ht="40.5" x14ac:dyDescent="0.25">
      <c r="A1374" s="27" t="s">
        <v>3107</v>
      </c>
      <c r="B1374" s="27" t="s">
        <v>5383</v>
      </c>
      <c r="C1374" s="27" t="s">
        <v>6607</v>
      </c>
      <c r="D1374" s="28" t="s">
        <v>459</v>
      </c>
    </row>
    <row r="1375" spans="1:4" ht="27" x14ac:dyDescent="0.25">
      <c r="A1375" s="27" t="s">
        <v>3108</v>
      </c>
      <c r="B1375" s="27" t="s">
        <v>5384</v>
      </c>
      <c r="C1375" s="27" t="s">
        <v>6608</v>
      </c>
      <c r="D1375" s="28" t="s">
        <v>588</v>
      </c>
    </row>
    <row r="1376" spans="1:4" ht="27" x14ac:dyDescent="0.25">
      <c r="A1376" s="27" t="s">
        <v>3109</v>
      </c>
      <c r="B1376" s="27" t="s">
        <v>5385</v>
      </c>
      <c r="C1376" s="27" t="s">
        <v>6609</v>
      </c>
      <c r="D1376" s="28" t="s">
        <v>650</v>
      </c>
    </row>
    <row r="1377" spans="1:4" ht="54" x14ac:dyDescent="0.25">
      <c r="A1377" s="27" t="s">
        <v>3110</v>
      </c>
      <c r="B1377" s="27" t="s">
        <v>5386</v>
      </c>
      <c r="C1377" s="27" t="s">
        <v>6610</v>
      </c>
      <c r="D1377" s="28" t="s">
        <v>674</v>
      </c>
    </row>
    <row r="1378" spans="1:4" ht="40.5" x14ac:dyDescent="0.25">
      <c r="A1378" s="27" t="s">
        <v>3111</v>
      </c>
      <c r="B1378" s="27" t="s">
        <v>5387</v>
      </c>
      <c r="C1378" s="27" t="s">
        <v>6611</v>
      </c>
      <c r="D1378" s="28" t="s">
        <v>722</v>
      </c>
    </row>
    <row r="1379" spans="1:4" ht="27" x14ac:dyDescent="0.25">
      <c r="A1379" s="27" t="s">
        <v>3112</v>
      </c>
      <c r="B1379" s="27" t="s">
        <v>5388</v>
      </c>
      <c r="C1379" s="27" t="s">
        <v>6612</v>
      </c>
      <c r="D1379" s="28" t="s">
        <v>755</v>
      </c>
    </row>
    <row r="1380" spans="1:4" ht="27" x14ac:dyDescent="0.25">
      <c r="A1380" s="27" t="s">
        <v>3113</v>
      </c>
      <c r="B1380" s="27" t="s">
        <v>5389</v>
      </c>
      <c r="C1380" s="27" t="s">
        <v>6613</v>
      </c>
      <c r="D1380" s="28" t="s">
        <v>863</v>
      </c>
    </row>
    <row r="1381" spans="1:4" ht="27" x14ac:dyDescent="0.25">
      <c r="A1381" s="27" t="s">
        <v>3114</v>
      </c>
      <c r="B1381" s="27" t="s">
        <v>5390</v>
      </c>
      <c r="C1381" s="27" t="s">
        <v>6614</v>
      </c>
      <c r="D1381" s="28" t="s">
        <v>914</v>
      </c>
    </row>
    <row r="1382" spans="1:4" ht="40.5" x14ac:dyDescent="0.25">
      <c r="A1382" s="16" t="s">
        <v>2973</v>
      </c>
      <c r="B1382" s="16" t="s">
        <v>5391</v>
      </c>
      <c r="C1382" s="16" t="s">
        <v>6615</v>
      </c>
      <c r="D1382" s="26" t="s">
        <v>1608</v>
      </c>
    </row>
    <row r="1383" spans="1:4" ht="13.5" x14ac:dyDescent="0.25">
      <c r="A1383" s="16" t="s">
        <v>3089</v>
      </c>
      <c r="B1383" s="16" t="s">
        <v>5392</v>
      </c>
      <c r="C1383" s="16" t="s">
        <v>6616</v>
      </c>
      <c r="D1383" s="17" t="s">
        <v>170</v>
      </c>
    </row>
    <row r="1384" spans="1:4" ht="27" x14ac:dyDescent="0.25">
      <c r="A1384" s="16" t="s">
        <v>3090</v>
      </c>
      <c r="B1384" s="16" t="s">
        <v>5393</v>
      </c>
      <c r="C1384" s="16" t="s">
        <v>6617</v>
      </c>
      <c r="D1384" s="17" t="s">
        <v>330</v>
      </c>
    </row>
    <row r="1385" spans="1:4" ht="27" x14ac:dyDescent="0.25">
      <c r="A1385" s="27" t="s">
        <v>3091</v>
      </c>
      <c r="B1385" s="27" t="s">
        <v>5394</v>
      </c>
      <c r="C1385" s="27" t="s">
        <v>6618</v>
      </c>
      <c r="D1385" s="28" t="s">
        <v>333</v>
      </c>
    </row>
    <row r="1386" spans="1:4" ht="27" x14ac:dyDescent="0.25">
      <c r="A1386" s="27" t="s">
        <v>3092</v>
      </c>
      <c r="B1386" s="27" t="s">
        <v>5395</v>
      </c>
      <c r="C1386" s="27" t="s">
        <v>6619</v>
      </c>
      <c r="D1386" s="28" t="s">
        <v>369</v>
      </c>
    </row>
    <row r="1387" spans="1:4" ht="40.5" x14ac:dyDescent="0.25">
      <c r="A1387" s="27" t="s">
        <v>3093</v>
      </c>
      <c r="B1387" s="27" t="s">
        <v>5396</v>
      </c>
      <c r="C1387" s="27" t="s">
        <v>6620</v>
      </c>
      <c r="D1387" s="28" t="s">
        <v>384</v>
      </c>
    </row>
    <row r="1388" spans="1:4" ht="40.5" x14ac:dyDescent="0.25">
      <c r="A1388" s="27" t="s">
        <v>3094</v>
      </c>
      <c r="B1388" s="27" t="s">
        <v>5397</v>
      </c>
      <c r="C1388" s="27" t="s">
        <v>6621</v>
      </c>
      <c r="D1388" s="28" t="s">
        <v>459</v>
      </c>
    </row>
    <row r="1389" spans="1:4" ht="27" x14ac:dyDescent="0.25">
      <c r="A1389" s="27" t="s">
        <v>3095</v>
      </c>
      <c r="B1389" s="27" t="s">
        <v>5398</v>
      </c>
      <c r="C1389" s="27" t="s">
        <v>6622</v>
      </c>
      <c r="D1389" s="28" t="s">
        <v>588</v>
      </c>
    </row>
    <row r="1390" spans="1:4" ht="27" x14ac:dyDescent="0.25">
      <c r="A1390" s="27" t="s">
        <v>3096</v>
      </c>
      <c r="B1390" s="27" t="s">
        <v>5399</v>
      </c>
      <c r="C1390" s="27" t="s">
        <v>6623</v>
      </c>
      <c r="D1390" s="28" t="s">
        <v>650</v>
      </c>
    </row>
    <row r="1391" spans="1:4" ht="54" x14ac:dyDescent="0.25">
      <c r="A1391" s="27" t="s">
        <v>3097</v>
      </c>
      <c r="B1391" s="27" t="s">
        <v>5400</v>
      </c>
      <c r="C1391" s="27" t="s">
        <v>6624</v>
      </c>
      <c r="D1391" s="28" t="s">
        <v>674</v>
      </c>
    </row>
    <row r="1392" spans="1:4" ht="40.5" x14ac:dyDescent="0.25">
      <c r="A1392" s="27" t="s">
        <v>3098</v>
      </c>
      <c r="B1392" s="27" t="s">
        <v>5401</v>
      </c>
      <c r="C1392" s="27" t="s">
        <v>6625</v>
      </c>
      <c r="D1392" s="28" t="s">
        <v>722</v>
      </c>
    </row>
    <row r="1393" spans="1:4" ht="27" x14ac:dyDescent="0.25">
      <c r="A1393" s="27" t="s">
        <v>3099</v>
      </c>
      <c r="B1393" s="27" t="s">
        <v>5402</v>
      </c>
      <c r="C1393" s="27" t="s">
        <v>6626</v>
      </c>
      <c r="D1393" s="28" t="s">
        <v>755</v>
      </c>
    </row>
    <row r="1394" spans="1:4" ht="27" x14ac:dyDescent="0.25">
      <c r="A1394" s="27" t="s">
        <v>3100</v>
      </c>
      <c r="B1394" s="27" t="s">
        <v>5403</v>
      </c>
      <c r="C1394" s="27" t="s">
        <v>6627</v>
      </c>
      <c r="D1394" s="28" t="s">
        <v>863</v>
      </c>
    </row>
    <row r="1395" spans="1:4" ht="27" x14ac:dyDescent="0.25">
      <c r="A1395" s="27" t="s">
        <v>3101</v>
      </c>
      <c r="B1395" s="27" t="s">
        <v>5404</v>
      </c>
      <c r="C1395" s="27" t="s">
        <v>6628</v>
      </c>
      <c r="D1395" s="28" t="s">
        <v>914</v>
      </c>
    </row>
    <row r="1396" spans="1:4" ht="27" x14ac:dyDescent="0.25">
      <c r="A1396" s="16" t="s">
        <v>2974</v>
      </c>
      <c r="B1396" s="16" t="s">
        <v>5405</v>
      </c>
      <c r="C1396" s="16" t="s">
        <v>6629</v>
      </c>
      <c r="D1396" s="26" t="s">
        <v>1609</v>
      </c>
    </row>
    <row r="1397" spans="1:4" ht="13.5" x14ac:dyDescent="0.25">
      <c r="A1397" s="16" t="s">
        <v>3076</v>
      </c>
      <c r="B1397" s="16" t="s">
        <v>5406</v>
      </c>
      <c r="C1397" s="16" t="s">
        <v>6630</v>
      </c>
      <c r="D1397" s="17" t="s">
        <v>170</v>
      </c>
    </row>
    <row r="1398" spans="1:4" ht="27" x14ac:dyDescent="0.25">
      <c r="A1398" s="16" t="s">
        <v>3077</v>
      </c>
      <c r="B1398" s="16" t="s">
        <v>5407</v>
      </c>
      <c r="C1398" s="16" t="s">
        <v>6631</v>
      </c>
      <c r="D1398" s="17" t="s">
        <v>330</v>
      </c>
    </row>
    <row r="1399" spans="1:4" ht="27" x14ac:dyDescent="0.25">
      <c r="A1399" s="27" t="s">
        <v>3078</v>
      </c>
      <c r="B1399" s="27" t="s">
        <v>5408</v>
      </c>
      <c r="C1399" s="27" t="s">
        <v>6632</v>
      </c>
      <c r="D1399" s="28" t="s">
        <v>333</v>
      </c>
    </row>
    <row r="1400" spans="1:4" ht="27" x14ac:dyDescent="0.25">
      <c r="A1400" s="27" t="s">
        <v>3079</v>
      </c>
      <c r="B1400" s="27" t="s">
        <v>5409</v>
      </c>
      <c r="C1400" s="27" t="s">
        <v>6633</v>
      </c>
      <c r="D1400" s="28" t="s">
        <v>369</v>
      </c>
    </row>
    <row r="1401" spans="1:4" ht="40.5" x14ac:dyDescent="0.25">
      <c r="A1401" s="27" t="s">
        <v>3080</v>
      </c>
      <c r="B1401" s="27" t="s">
        <v>5410</v>
      </c>
      <c r="C1401" s="27" t="s">
        <v>6634</v>
      </c>
      <c r="D1401" s="28" t="s">
        <v>384</v>
      </c>
    </row>
    <row r="1402" spans="1:4" ht="40.5" x14ac:dyDescent="0.25">
      <c r="A1402" s="27" t="s">
        <v>3081</v>
      </c>
      <c r="B1402" s="27" t="s">
        <v>5411</v>
      </c>
      <c r="C1402" s="27" t="s">
        <v>6635</v>
      </c>
      <c r="D1402" s="28" t="s">
        <v>459</v>
      </c>
    </row>
    <row r="1403" spans="1:4" ht="27" x14ac:dyDescent="0.25">
      <c r="A1403" s="27" t="s">
        <v>3082</v>
      </c>
      <c r="B1403" s="27" t="s">
        <v>5412</v>
      </c>
      <c r="C1403" s="27" t="s">
        <v>6636</v>
      </c>
      <c r="D1403" s="28" t="s">
        <v>588</v>
      </c>
    </row>
    <row r="1404" spans="1:4" ht="27" x14ac:dyDescent="0.25">
      <c r="A1404" s="27" t="s">
        <v>3083</v>
      </c>
      <c r="B1404" s="27" t="s">
        <v>5413</v>
      </c>
      <c r="C1404" s="27" t="s">
        <v>6637</v>
      </c>
      <c r="D1404" s="28" t="s">
        <v>650</v>
      </c>
    </row>
    <row r="1405" spans="1:4" ht="54" x14ac:dyDescent="0.25">
      <c r="A1405" s="27" t="s">
        <v>3084</v>
      </c>
      <c r="B1405" s="27" t="s">
        <v>5414</v>
      </c>
      <c r="C1405" s="27" t="s">
        <v>6638</v>
      </c>
      <c r="D1405" s="28" t="s">
        <v>674</v>
      </c>
    </row>
    <row r="1406" spans="1:4" ht="40.5" x14ac:dyDescent="0.25">
      <c r="A1406" s="27" t="s">
        <v>3085</v>
      </c>
      <c r="B1406" s="27" t="s">
        <v>5415</v>
      </c>
      <c r="C1406" s="27" t="s">
        <v>6639</v>
      </c>
      <c r="D1406" s="28" t="s">
        <v>722</v>
      </c>
    </row>
    <row r="1407" spans="1:4" ht="27" x14ac:dyDescent="0.25">
      <c r="A1407" s="27" t="s">
        <v>3086</v>
      </c>
      <c r="B1407" s="27" t="s">
        <v>5416</v>
      </c>
      <c r="C1407" s="27" t="s">
        <v>6640</v>
      </c>
      <c r="D1407" s="28" t="s">
        <v>755</v>
      </c>
    </row>
    <row r="1408" spans="1:4" ht="27" x14ac:dyDescent="0.25">
      <c r="A1408" s="27" t="s">
        <v>3087</v>
      </c>
      <c r="B1408" s="27" t="s">
        <v>5417</v>
      </c>
      <c r="C1408" s="27" t="s">
        <v>6641</v>
      </c>
      <c r="D1408" s="28" t="s">
        <v>863</v>
      </c>
    </row>
    <row r="1409" spans="1:4" ht="27" x14ac:dyDescent="0.25">
      <c r="A1409" s="27" t="s">
        <v>3088</v>
      </c>
      <c r="B1409" s="27" t="s">
        <v>5418</v>
      </c>
      <c r="C1409" s="27" t="s">
        <v>6642</v>
      </c>
      <c r="D1409" s="28" t="s">
        <v>914</v>
      </c>
    </row>
    <row r="1410" spans="1:4" ht="13.5" x14ac:dyDescent="0.25">
      <c r="A1410" s="16" t="s">
        <v>1516</v>
      </c>
      <c r="B1410" s="16" t="s">
        <v>5419</v>
      </c>
      <c r="C1410" s="16" t="s">
        <v>6643</v>
      </c>
      <c r="D1410" s="26" t="s">
        <v>1504</v>
      </c>
    </row>
    <row r="1411" spans="1:4" ht="27" x14ac:dyDescent="0.25">
      <c r="A1411" s="16" t="s">
        <v>2980</v>
      </c>
      <c r="B1411" s="16" t="s">
        <v>5420</v>
      </c>
      <c r="C1411" s="16" t="s">
        <v>6644</v>
      </c>
      <c r="D1411" s="26" t="s">
        <v>1606</v>
      </c>
    </row>
    <row r="1412" spans="1:4" ht="13.5" x14ac:dyDescent="0.25">
      <c r="A1412" s="16" t="s">
        <v>3115</v>
      </c>
      <c r="B1412" s="16" t="s">
        <v>5421</v>
      </c>
      <c r="C1412" s="16" t="s">
        <v>6645</v>
      </c>
      <c r="D1412" s="17" t="s">
        <v>170</v>
      </c>
    </row>
    <row r="1413" spans="1:4" ht="27" x14ac:dyDescent="0.25">
      <c r="A1413" s="16" t="s">
        <v>3116</v>
      </c>
      <c r="B1413" s="16" t="s">
        <v>5422</v>
      </c>
      <c r="C1413" s="16" t="s">
        <v>6646</v>
      </c>
      <c r="D1413" s="17" t="s">
        <v>330</v>
      </c>
    </row>
    <row r="1414" spans="1:4" ht="27" x14ac:dyDescent="0.25">
      <c r="A1414" s="27" t="s">
        <v>3117</v>
      </c>
      <c r="B1414" s="27" t="s">
        <v>5423</v>
      </c>
      <c r="C1414" s="27" t="s">
        <v>6647</v>
      </c>
      <c r="D1414" s="28" t="s">
        <v>333</v>
      </c>
    </row>
    <row r="1415" spans="1:4" ht="27" x14ac:dyDescent="0.25">
      <c r="A1415" s="27" t="s">
        <v>3118</v>
      </c>
      <c r="B1415" s="27" t="s">
        <v>5424</v>
      </c>
      <c r="C1415" s="27" t="s">
        <v>6648</v>
      </c>
      <c r="D1415" s="28" t="s">
        <v>369</v>
      </c>
    </row>
    <row r="1416" spans="1:4" ht="40.5" x14ac:dyDescent="0.25">
      <c r="A1416" s="27" t="s">
        <v>3119</v>
      </c>
      <c r="B1416" s="27" t="s">
        <v>5425</v>
      </c>
      <c r="C1416" s="27" t="s">
        <v>6649</v>
      </c>
      <c r="D1416" s="28" t="s">
        <v>384</v>
      </c>
    </row>
    <row r="1417" spans="1:4" ht="40.5" x14ac:dyDescent="0.25">
      <c r="A1417" s="27" t="s">
        <v>3120</v>
      </c>
      <c r="B1417" s="27" t="s">
        <v>5426</v>
      </c>
      <c r="C1417" s="27" t="s">
        <v>6650</v>
      </c>
      <c r="D1417" s="28" t="s">
        <v>459</v>
      </c>
    </row>
    <row r="1418" spans="1:4" ht="27" x14ac:dyDescent="0.25">
      <c r="A1418" s="27" t="s">
        <v>3121</v>
      </c>
      <c r="B1418" s="27" t="s">
        <v>5427</v>
      </c>
      <c r="C1418" s="27" t="s">
        <v>6651</v>
      </c>
      <c r="D1418" s="28" t="s">
        <v>588</v>
      </c>
    </row>
    <row r="1419" spans="1:4" ht="27" x14ac:dyDescent="0.25">
      <c r="A1419" s="27" t="s">
        <v>3122</v>
      </c>
      <c r="B1419" s="27" t="s">
        <v>5428</v>
      </c>
      <c r="C1419" s="27" t="s">
        <v>6652</v>
      </c>
      <c r="D1419" s="28" t="s">
        <v>650</v>
      </c>
    </row>
    <row r="1420" spans="1:4" ht="54" x14ac:dyDescent="0.25">
      <c r="A1420" s="27" t="s">
        <v>3123</v>
      </c>
      <c r="B1420" s="27" t="s">
        <v>5429</v>
      </c>
      <c r="C1420" s="27" t="s">
        <v>6653</v>
      </c>
      <c r="D1420" s="28" t="s">
        <v>674</v>
      </c>
    </row>
    <row r="1421" spans="1:4" ht="40.5" x14ac:dyDescent="0.25">
      <c r="A1421" s="27" t="s">
        <v>3124</v>
      </c>
      <c r="B1421" s="27" t="s">
        <v>5430</v>
      </c>
      <c r="C1421" s="27" t="s">
        <v>6654</v>
      </c>
      <c r="D1421" s="28" t="s">
        <v>722</v>
      </c>
    </row>
    <row r="1422" spans="1:4" ht="27" x14ac:dyDescent="0.25">
      <c r="A1422" s="27" t="s">
        <v>3125</v>
      </c>
      <c r="B1422" s="27" t="s">
        <v>5431</v>
      </c>
      <c r="C1422" s="27" t="s">
        <v>6655</v>
      </c>
      <c r="D1422" s="28" t="s">
        <v>755</v>
      </c>
    </row>
    <row r="1423" spans="1:4" ht="27" x14ac:dyDescent="0.25">
      <c r="A1423" s="27" t="s">
        <v>3126</v>
      </c>
      <c r="B1423" s="27" t="s">
        <v>5432</v>
      </c>
      <c r="C1423" s="27" t="s">
        <v>6656</v>
      </c>
      <c r="D1423" s="28" t="s">
        <v>863</v>
      </c>
    </row>
    <row r="1424" spans="1:4" ht="27" x14ac:dyDescent="0.25">
      <c r="A1424" s="27" t="s">
        <v>3127</v>
      </c>
      <c r="B1424" s="27" t="s">
        <v>5433</v>
      </c>
      <c r="C1424" s="27" t="s">
        <v>6657</v>
      </c>
      <c r="D1424" s="28" t="s">
        <v>914</v>
      </c>
    </row>
    <row r="1425" spans="1:4" ht="40.5" x14ac:dyDescent="0.25">
      <c r="A1425" s="16" t="s">
        <v>2979</v>
      </c>
      <c r="B1425" s="16" t="s">
        <v>5434</v>
      </c>
      <c r="C1425" s="16" t="s">
        <v>6658</v>
      </c>
      <c r="D1425" s="26" t="s">
        <v>1607</v>
      </c>
    </row>
    <row r="1426" spans="1:4" ht="13.5" x14ac:dyDescent="0.25">
      <c r="A1426" s="16" t="s">
        <v>3128</v>
      </c>
      <c r="B1426" s="16" t="s">
        <v>5435</v>
      </c>
      <c r="C1426" s="16" t="s">
        <v>6659</v>
      </c>
      <c r="D1426" s="17" t="s">
        <v>170</v>
      </c>
    </row>
    <row r="1427" spans="1:4" ht="27" x14ac:dyDescent="0.25">
      <c r="A1427" s="16" t="s">
        <v>3129</v>
      </c>
      <c r="B1427" s="16" t="s">
        <v>5436</v>
      </c>
      <c r="C1427" s="16" t="s">
        <v>6660</v>
      </c>
      <c r="D1427" s="17" t="s">
        <v>330</v>
      </c>
    </row>
    <row r="1428" spans="1:4" ht="27" x14ac:dyDescent="0.25">
      <c r="A1428" s="27" t="s">
        <v>3130</v>
      </c>
      <c r="B1428" s="27" t="s">
        <v>5437</v>
      </c>
      <c r="C1428" s="27" t="s">
        <v>6661</v>
      </c>
      <c r="D1428" s="28" t="s">
        <v>333</v>
      </c>
    </row>
    <row r="1429" spans="1:4" ht="27" x14ac:dyDescent="0.25">
      <c r="A1429" s="27" t="s">
        <v>3131</v>
      </c>
      <c r="B1429" s="27" t="s">
        <v>5438</v>
      </c>
      <c r="C1429" s="27" t="s">
        <v>6662</v>
      </c>
      <c r="D1429" s="28" t="s">
        <v>369</v>
      </c>
    </row>
    <row r="1430" spans="1:4" ht="40.5" x14ac:dyDescent="0.25">
      <c r="A1430" s="27" t="s">
        <v>3132</v>
      </c>
      <c r="B1430" s="27" t="s">
        <v>5439</v>
      </c>
      <c r="C1430" s="27" t="s">
        <v>6663</v>
      </c>
      <c r="D1430" s="28" t="s">
        <v>384</v>
      </c>
    </row>
    <row r="1431" spans="1:4" ht="40.5" x14ac:dyDescent="0.25">
      <c r="A1431" s="27" t="s">
        <v>3133</v>
      </c>
      <c r="B1431" s="27" t="s">
        <v>5440</v>
      </c>
      <c r="C1431" s="27" t="s">
        <v>6664</v>
      </c>
      <c r="D1431" s="28" t="s">
        <v>459</v>
      </c>
    </row>
    <row r="1432" spans="1:4" ht="27" x14ac:dyDescent="0.25">
      <c r="A1432" s="27" t="s">
        <v>3134</v>
      </c>
      <c r="B1432" s="27" t="s">
        <v>5441</v>
      </c>
      <c r="C1432" s="27" t="s">
        <v>6665</v>
      </c>
      <c r="D1432" s="28" t="s">
        <v>588</v>
      </c>
    </row>
    <row r="1433" spans="1:4" ht="27" x14ac:dyDescent="0.25">
      <c r="A1433" s="27" t="s">
        <v>3135</v>
      </c>
      <c r="B1433" s="27" t="s">
        <v>5442</v>
      </c>
      <c r="C1433" s="27" t="s">
        <v>6666</v>
      </c>
      <c r="D1433" s="28" t="s">
        <v>650</v>
      </c>
    </row>
    <row r="1434" spans="1:4" ht="54" x14ac:dyDescent="0.25">
      <c r="A1434" s="27" t="s">
        <v>3136</v>
      </c>
      <c r="B1434" s="27" t="s">
        <v>5443</v>
      </c>
      <c r="C1434" s="27" t="s">
        <v>6667</v>
      </c>
      <c r="D1434" s="28" t="s">
        <v>674</v>
      </c>
    </row>
    <row r="1435" spans="1:4" ht="40.5" x14ac:dyDescent="0.25">
      <c r="A1435" s="27" t="s">
        <v>3137</v>
      </c>
      <c r="B1435" s="27" t="s">
        <v>5444</v>
      </c>
      <c r="C1435" s="27" t="s">
        <v>6668</v>
      </c>
      <c r="D1435" s="28" t="s">
        <v>722</v>
      </c>
    </row>
    <row r="1436" spans="1:4" ht="27" x14ac:dyDescent="0.25">
      <c r="A1436" s="27" t="s">
        <v>3138</v>
      </c>
      <c r="B1436" s="27" t="s">
        <v>5445</v>
      </c>
      <c r="C1436" s="27" t="s">
        <v>6669</v>
      </c>
      <c r="D1436" s="28" t="s">
        <v>755</v>
      </c>
    </row>
    <row r="1437" spans="1:4" ht="27" x14ac:dyDescent="0.25">
      <c r="A1437" s="27" t="s">
        <v>3139</v>
      </c>
      <c r="B1437" s="27" t="s">
        <v>5446</v>
      </c>
      <c r="C1437" s="27" t="s">
        <v>6670</v>
      </c>
      <c r="D1437" s="28" t="s">
        <v>863</v>
      </c>
    </row>
    <row r="1438" spans="1:4" ht="27" x14ac:dyDescent="0.25">
      <c r="A1438" s="27" t="s">
        <v>3140</v>
      </c>
      <c r="B1438" s="27" t="s">
        <v>5447</v>
      </c>
      <c r="C1438" s="27" t="s">
        <v>6671</v>
      </c>
      <c r="D1438" s="28" t="s">
        <v>914</v>
      </c>
    </row>
    <row r="1439" spans="1:4" ht="27" x14ac:dyDescent="0.25">
      <c r="A1439" s="16" t="s">
        <v>1518</v>
      </c>
      <c r="B1439" s="16" t="s">
        <v>5448</v>
      </c>
      <c r="C1439" s="16" t="s">
        <v>6672</v>
      </c>
      <c r="D1439" s="26" t="s">
        <v>1520</v>
      </c>
    </row>
    <row r="1440" spans="1:4" ht="27" x14ac:dyDescent="0.25">
      <c r="A1440" s="16" t="s">
        <v>2981</v>
      </c>
      <c r="B1440" s="16" t="s">
        <v>5449</v>
      </c>
      <c r="C1440" s="16" t="s">
        <v>6673</v>
      </c>
      <c r="D1440" s="26" t="s">
        <v>1603</v>
      </c>
    </row>
    <row r="1441" spans="1:4" ht="13.5" x14ac:dyDescent="0.25">
      <c r="A1441" s="16" t="s">
        <v>3205</v>
      </c>
      <c r="B1441" s="16" t="s">
        <v>5450</v>
      </c>
      <c r="C1441" s="16" t="s">
        <v>6674</v>
      </c>
      <c r="D1441" s="17" t="s">
        <v>170</v>
      </c>
    </row>
    <row r="1442" spans="1:4" ht="27" x14ac:dyDescent="0.25">
      <c r="A1442" s="16" t="s">
        <v>3206</v>
      </c>
      <c r="B1442" s="16" t="s">
        <v>5451</v>
      </c>
      <c r="C1442" s="16" t="s">
        <v>6675</v>
      </c>
      <c r="D1442" s="17" t="s">
        <v>330</v>
      </c>
    </row>
    <row r="1443" spans="1:4" ht="27" x14ac:dyDescent="0.25">
      <c r="A1443" s="27" t="s">
        <v>3207</v>
      </c>
      <c r="B1443" s="27" t="s">
        <v>5452</v>
      </c>
      <c r="C1443" s="27" t="s">
        <v>6676</v>
      </c>
      <c r="D1443" s="28" t="s">
        <v>333</v>
      </c>
    </row>
    <row r="1444" spans="1:4" ht="27" x14ac:dyDescent="0.25">
      <c r="A1444" s="27" t="s">
        <v>3208</v>
      </c>
      <c r="B1444" s="27" t="s">
        <v>5453</v>
      </c>
      <c r="C1444" s="27" t="s">
        <v>6677</v>
      </c>
      <c r="D1444" s="28" t="s">
        <v>369</v>
      </c>
    </row>
    <row r="1445" spans="1:4" ht="40.5" x14ac:dyDescent="0.25">
      <c r="A1445" s="27" t="s">
        <v>3209</v>
      </c>
      <c r="B1445" s="27" t="s">
        <v>5454</v>
      </c>
      <c r="C1445" s="27" t="s">
        <v>6678</v>
      </c>
      <c r="D1445" s="28" t="s">
        <v>384</v>
      </c>
    </row>
    <row r="1446" spans="1:4" ht="40.5" x14ac:dyDescent="0.25">
      <c r="A1446" s="27" t="s">
        <v>3210</v>
      </c>
      <c r="B1446" s="27" t="s">
        <v>5455</v>
      </c>
      <c r="C1446" s="27" t="s">
        <v>6679</v>
      </c>
      <c r="D1446" s="28" t="s">
        <v>459</v>
      </c>
    </row>
    <row r="1447" spans="1:4" ht="27" x14ac:dyDescent="0.25">
      <c r="A1447" s="27" t="s">
        <v>3211</v>
      </c>
      <c r="B1447" s="27" t="s">
        <v>5456</v>
      </c>
      <c r="C1447" s="27" t="s">
        <v>6680</v>
      </c>
      <c r="D1447" s="28" t="s">
        <v>588</v>
      </c>
    </row>
    <row r="1448" spans="1:4" ht="27" x14ac:dyDescent="0.25">
      <c r="A1448" s="27" t="s">
        <v>3212</v>
      </c>
      <c r="B1448" s="27" t="s">
        <v>5457</v>
      </c>
      <c r="C1448" s="27" t="s">
        <v>6681</v>
      </c>
      <c r="D1448" s="28" t="s">
        <v>650</v>
      </c>
    </row>
    <row r="1449" spans="1:4" ht="54" x14ac:dyDescent="0.25">
      <c r="A1449" s="27" t="s">
        <v>3213</v>
      </c>
      <c r="B1449" s="27" t="s">
        <v>5458</v>
      </c>
      <c r="C1449" s="27" t="s">
        <v>6682</v>
      </c>
      <c r="D1449" s="28" t="s">
        <v>674</v>
      </c>
    </row>
    <row r="1450" spans="1:4" ht="40.5" x14ac:dyDescent="0.25">
      <c r="A1450" s="27" t="s">
        <v>3214</v>
      </c>
      <c r="B1450" s="27" t="s">
        <v>5459</v>
      </c>
      <c r="C1450" s="27" t="s">
        <v>6683</v>
      </c>
      <c r="D1450" s="28" t="s">
        <v>722</v>
      </c>
    </row>
    <row r="1451" spans="1:4" ht="27" x14ac:dyDescent="0.25">
      <c r="A1451" s="27" t="s">
        <v>3215</v>
      </c>
      <c r="B1451" s="27" t="s">
        <v>5460</v>
      </c>
      <c r="C1451" s="27" t="s">
        <v>6684</v>
      </c>
      <c r="D1451" s="28" t="s">
        <v>755</v>
      </c>
    </row>
    <row r="1452" spans="1:4" ht="27" x14ac:dyDescent="0.25">
      <c r="A1452" s="27" t="s">
        <v>3216</v>
      </c>
      <c r="B1452" s="27" t="s">
        <v>5461</v>
      </c>
      <c r="C1452" s="27" t="s">
        <v>6685</v>
      </c>
      <c r="D1452" s="28" t="s">
        <v>863</v>
      </c>
    </row>
    <row r="1453" spans="1:4" ht="27" x14ac:dyDescent="0.25">
      <c r="A1453" s="27" t="s">
        <v>3217</v>
      </c>
      <c r="B1453" s="27" t="s">
        <v>5462</v>
      </c>
      <c r="C1453" s="27" t="s">
        <v>6686</v>
      </c>
      <c r="D1453" s="28" t="s">
        <v>914</v>
      </c>
    </row>
    <row r="1454" spans="1:4" ht="13.5" x14ac:dyDescent="0.25">
      <c r="A1454" s="16" t="s">
        <v>2982</v>
      </c>
      <c r="B1454" s="16" t="s">
        <v>5463</v>
      </c>
      <c r="C1454" s="16" t="s">
        <v>6687</v>
      </c>
      <c r="D1454" s="26" t="s">
        <v>1605</v>
      </c>
    </row>
    <row r="1455" spans="1:4" ht="13.5" x14ac:dyDescent="0.25">
      <c r="A1455" s="16" t="s">
        <v>3218</v>
      </c>
      <c r="B1455" s="16" t="s">
        <v>5464</v>
      </c>
      <c r="C1455" s="16" t="s">
        <v>6688</v>
      </c>
      <c r="D1455" s="17" t="s">
        <v>170</v>
      </c>
    </row>
    <row r="1456" spans="1:4" ht="27" x14ac:dyDescent="0.25">
      <c r="A1456" s="16" t="s">
        <v>3219</v>
      </c>
      <c r="B1456" s="16" t="s">
        <v>5465</v>
      </c>
      <c r="C1456" s="16" t="s">
        <v>6689</v>
      </c>
      <c r="D1456" s="17" t="s">
        <v>330</v>
      </c>
    </row>
    <row r="1457" spans="1:4" ht="27" x14ac:dyDescent="0.25">
      <c r="A1457" s="27" t="s">
        <v>3220</v>
      </c>
      <c r="B1457" s="27" t="s">
        <v>5466</v>
      </c>
      <c r="C1457" s="27" t="s">
        <v>6690</v>
      </c>
      <c r="D1457" s="28" t="s">
        <v>333</v>
      </c>
    </row>
    <row r="1458" spans="1:4" ht="27" x14ac:dyDescent="0.25">
      <c r="A1458" s="27" t="s">
        <v>3221</v>
      </c>
      <c r="B1458" s="27" t="s">
        <v>5467</v>
      </c>
      <c r="C1458" s="27" t="s">
        <v>6691</v>
      </c>
      <c r="D1458" s="28" t="s">
        <v>369</v>
      </c>
    </row>
    <row r="1459" spans="1:4" ht="40.5" x14ac:dyDescent="0.25">
      <c r="A1459" s="27" t="s">
        <v>3222</v>
      </c>
      <c r="B1459" s="27" t="s">
        <v>5468</v>
      </c>
      <c r="C1459" s="27" t="s">
        <v>6692</v>
      </c>
      <c r="D1459" s="28" t="s">
        <v>384</v>
      </c>
    </row>
    <row r="1460" spans="1:4" ht="40.5" x14ac:dyDescent="0.25">
      <c r="A1460" s="27" t="s">
        <v>3223</v>
      </c>
      <c r="B1460" s="27" t="s">
        <v>5469</v>
      </c>
      <c r="C1460" s="27" t="s">
        <v>6693</v>
      </c>
      <c r="D1460" s="28" t="s">
        <v>459</v>
      </c>
    </row>
    <row r="1461" spans="1:4" ht="27" x14ac:dyDescent="0.25">
      <c r="A1461" s="27" t="s">
        <v>3224</v>
      </c>
      <c r="B1461" s="27" t="s">
        <v>5470</v>
      </c>
      <c r="C1461" s="27" t="s">
        <v>6694</v>
      </c>
      <c r="D1461" s="28" t="s">
        <v>588</v>
      </c>
    </row>
    <row r="1462" spans="1:4" ht="27" x14ac:dyDescent="0.25">
      <c r="A1462" s="27" t="s">
        <v>3225</v>
      </c>
      <c r="B1462" s="27" t="s">
        <v>5471</v>
      </c>
      <c r="C1462" s="27" t="s">
        <v>6695</v>
      </c>
      <c r="D1462" s="28" t="s">
        <v>650</v>
      </c>
    </row>
    <row r="1463" spans="1:4" ht="54" x14ac:dyDescent="0.25">
      <c r="A1463" s="27" t="s">
        <v>3226</v>
      </c>
      <c r="B1463" s="27" t="s">
        <v>5472</v>
      </c>
      <c r="C1463" s="27" t="s">
        <v>6696</v>
      </c>
      <c r="D1463" s="28" t="s">
        <v>674</v>
      </c>
    </row>
    <row r="1464" spans="1:4" ht="40.5" x14ac:dyDescent="0.25">
      <c r="A1464" s="27" t="s">
        <v>3227</v>
      </c>
      <c r="B1464" s="27" t="s">
        <v>5473</v>
      </c>
      <c r="C1464" s="27" t="s">
        <v>6697</v>
      </c>
      <c r="D1464" s="28" t="s">
        <v>722</v>
      </c>
    </row>
    <row r="1465" spans="1:4" ht="27" x14ac:dyDescent="0.25">
      <c r="A1465" s="27" t="s">
        <v>3228</v>
      </c>
      <c r="B1465" s="27" t="s">
        <v>5474</v>
      </c>
      <c r="C1465" s="27" t="s">
        <v>6698</v>
      </c>
      <c r="D1465" s="28" t="s">
        <v>755</v>
      </c>
    </row>
    <row r="1466" spans="1:4" ht="27" x14ac:dyDescent="0.25">
      <c r="A1466" s="27" t="s">
        <v>3229</v>
      </c>
      <c r="B1466" s="27" t="s">
        <v>5475</v>
      </c>
      <c r="C1466" s="27" t="s">
        <v>6699</v>
      </c>
      <c r="D1466" s="28" t="s">
        <v>863</v>
      </c>
    </row>
    <row r="1467" spans="1:4" ht="27" x14ac:dyDescent="0.25">
      <c r="A1467" s="27" t="s">
        <v>3230</v>
      </c>
      <c r="B1467" s="27" t="s">
        <v>5476</v>
      </c>
      <c r="C1467" s="27" t="s">
        <v>6700</v>
      </c>
      <c r="D1467" s="28" t="s">
        <v>914</v>
      </c>
    </row>
    <row r="1468" spans="1:4" ht="13.5" x14ac:dyDescent="0.25">
      <c r="A1468" s="16" t="s">
        <v>1521</v>
      </c>
      <c r="B1468" s="16" t="s">
        <v>5477</v>
      </c>
      <c r="C1468" s="16" t="s">
        <v>6701</v>
      </c>
      <c r="D1468" s="26" t="s">
        <v>1523</v>
      </c>
    </row>
    <row r="1469" spans="1:4" ht="40.5" x14ac:dyDescent="0.25">
      <c r="A1469" s="16" t="s">
        <v>3169</v>
      </c>
      <c r="B1469" s="16" t="s">
        <v>5478</v>
      </c>
      <c r="C1469" s="16" t="s">
        <v>6702</v>
      </c>
      <c r="D1469" s="26" t="s">
        <v>1613</v>
      </c>
    </row>
    <row r="1470" spans="1:4" ht="13.5" x14ac:dyDescent="0.25">
      <c r="A1470" s="16" t="s">
        <v>3257</v>
      </c>
      <c r="B1470" s="16" t="s">
        <v>5479</v>
      </c>
      <c r="C1470" s="16" t="s">
        <v>6703</v>
      </c>
      <c r="D1470" s="17" t="s">
        <v>170</v>
      </c>
    </row>
    <row r="1471" spans="1:4" ht="27" x14ac:dyDescent="0.25">
      <c r="A1471" s="16" t="s">
        <v>3258</v>
      </c>
      <c r="B1471" s="16" t="s">
        <v>5480</v>
      </c>
      <c r="C1471" s="16" t="s">
        <v>6704</v>
      </c>
      <c r="D1471" s="17" t="s">
        <v>330</v>
      </c>
    </row>
    <row r="1472" spans="1:4" ht="27" x14ac:dyDescent="0.25">
      <c r="A1472" s="27" t="s">
        <v>3259</v>
      </c>
      <c r="B1472" s="27" t="s">
        <v>5481</v>
      </c>
      <c r="C1472" s="27" t="s">
        <v>6705</v>
      </c>
      <c r="D1472" s="28" t="s">
        <v>333</v>
      </c>
    </row>
    <row r="1473" spans="1:4" ht="27" x14ac:dyDescent="0.25">
      <c r="A1473" s="27" t="s">
        <v>3260</v>
      </c>
      <c r="B1473" s="27" t="s">
        <v>5482</v>
      </c>
      <c r="C1473" s="27" t="s">
        <v>6706</v>
      </c>
      <c r="D1473" s="28" t="s">
        <v>369</v>
      </c>
    </row>
    <row r="1474" spans="1:4" ht="40.5" x14ac:dyDescent="0.25">
      <c r="A1474" s="27" t="s">
        <v>3261</v>
      </c>
      <c r="B1474" s="27" t="s">
        <v>5483</v>
      </c>
      <c r="C1474" s="27" t="s">
        <v>6707</v>
      </c>
      <c r="D1474" s="28" t="s">
        <v>384</v>
      </c>
    </row>
    <row r="1475" spans="1:4" ht="40.5" x14ac:dyDescent="0.25">
      <c r="A1475" s="27" t="s">
        <v>3262</v>
      </c>
      <c r="B1475" s="27" t="s">
        <v>5484</v>
      </c>
      <c r="C1475" s="27" t="s">
        <v>6708</v>
      </c>
      <c r="D1475" s="28" t="s">
        <v>459</v>
      </c>
    </row>
    <row r="1476" spans="1:4" ht="27" x14ac:dyDescent="0.25">
      <c r="A1476" s="27" t="s">
        <v>3263</v>
      </c>
      <c r="B1476" s="27" t="s">
        <v>5485</v>
      </c>
      <c r="C1476" s="27" t="s">
        <v>6709</v>
      </c>
      <c r="D1476" s="28" t="s">
        <v>588</v>
      </c>
    </row>
    <row r="1477" spans="1:4" ht="27" x14ac:dyDescent="0.25">
      <c r="A1477" s="27" t="s">
        <v>3264</v>
      </c>
      <c r="B1477" s="27" t="s">
        <v>5486</v>
      </c>
      <c r="C1477" s="27" t="s">
        <v>6710</v>
      </c>
      <c r="D1477" s="28" t="s">
        <v>650</v>
      </c>
    </row>
    <row r="1478" spans="1:4" ht="54" x14ac:dyDescent="0.25">
      <c r="A1478" s="27" t="s">
        <v>3265</v>
      </c>
      <c r="B1478" s="27" t="s">
        <v>5487</v>
      </c>
      <c r="C1478" s="27" t="s">
        <v>6711</v>
      </c>
      <c r="D1478" s="28" t="s">
        <v>674</v>
      </c>
    </row>
    <row r="1479" spans="1:4" ht="40.5" x14ac:dyDescent="0.25">
      <c r="A1479" s="27" t="s">
        <v>3266</v>
      </c>
      <c r="B1479" s="27" t="s">
        <v>5488</v>
      </c>
      <c r="C1479" s="27" t="s">
        <v>6712</v>
      </c>
      <c r="D1479" s="28" t="s">
        <v>722</v>
      </c>
    </row>
    <row r="1480" spans="1:4" ht="27" x14ac:dyDescent="0.25">
      <c r="A1480" s="27" t="s">
        <v>3267</v>
      </c>
      <c r="B1480" s="27" t="s">
        <v>5489</v>
      </c>
      <c r="C1480" s="27" t="s">
        <v>6713</v>
      </c>
      <c r="D1480" s="28" t="s">
        <v>755</v>
      </c>
    </row>
    <row r="1481" spans="1:4" ht="27" x14ac:dyDescent="0.25">
      <c r="A1481" s="27" t="s">
        <v>3268</v>
      </c>
      <c r="B1481" s="27" t="s">
        <v>5490</v>
      </c>
      <c r="C1481" s="27" t="s">
        <v>6714</v>
      </c>
      <c r="D1481" s="28" t="s">
        <v>863</v>
      </c>
    </row>
    <row r="1482" spans="1:4" ht="27" x14ac:dyDescent="0.25">
      <c r="A1482" s="27" t="s">
        <v>3269</v>
      </c>
      <c r="B1482" s="27" t="s">
        <v>5491</v>
      </c>
      <c r="C1482" s="27" t="s">
        <v>6715</v>
      </c>
      <c r="D1482" s="28" t="s">
        <v>914</v>
      </c>
    </row>
    <row r="1483" spans="1:4" ht="81" x14ac:dyDescent="0.25">
      <c r="A1483" s="16" t="s">
        <v>3171</v>
      </c>
      <c r="B1483" s="16" t="s">
        <v>5492</v>
      </c>
      <c r="C1483" s="16" t="s">
        <v>6716</v>
      </c>
      <c r="D1483" s="26" t="s">
        <v>1614</v>
      </c>
    </row>
    <row r="1484" spans="1:4" ht="13.5" x14ac:dyDescent="0.25">
      <c r="A1484" s="16" t="s">
        <v>3244</v>
      </c>
      <c r="B1484" s="16" t="s">
        <v>5493</v>
      </c>
      <c r="C1484" s="16" t="s">
        <v>6717</v>
      </c>
      <c r="D1484" s="17" t="s">
        <v>170</v>
      </c>
    </row>
    <row r="1485" spans="1:4" ht="27" x14ac:dyDescent="0.25">
      <c r="A1485" s="16" t="s">
        <v>3245</v>
      </c>
      <c r="B1485" s="16" t="s">
        <v>5494</v>
      </c>
      <c r="C1485" s="16" t="s">
        <v>6718</v>
      </c>
      <c r="D1485" s="17" t="s">
        <v>330</v>
      </c>
    </row>
    <row r="1486" spans="1:4" ht="27" x14ac:dyDescent="0.25">
      <c r="A1486" s="27" t="s">
        <v>3246</v>
      </c>
      <c r="B1486" s="27" t="s">
        <v>5495</v>
      </c>
      <c r="C1486" s="27" t="s">
        <v>6719</v>
      </c>
      <c r="D1486" s="28" t="s">
        <v>333</v>
      </c>
    </row>
    <row r="1487" spans="1:4" ht="27" x14ac:dyDescent="0.25">
      <c r="A1487" s="27" t="s">
        <v>3247</v>
      </c>
      <c r="B1487" s="27" t="s">
        <v>5496</v>
      </c>
      <c r="C1487" s="27" t="s">
        <v>6720</v>
      </c>
      <c r="D1487" s="28" t="s">
        <v>369</v>
      </c>
    </row>
    <row r="1488" spans="1:4" ht="40.5" x14ac:dyDescent="0.25">
      <c r="A1488" s="27" t="s">
        <v>3248</v>
      </c>
      <c r="B1488" s="27" t="s">
        <v>5497</v>
      </c>
      <c r="C1488" s="27" t="s">
        <v>6721</v>
      </c>
      <c r="D1488" s="28" t="s">
        <v>384</v>
      </c>
    </row>
    <row r="1489" spans="1:4" ht="40.5" x14ac:dyDescent="0.25">
      <c r="A1489" s="27" t="s">
        <v>3249</v>
      </c>
      <c r="B1489" s="27" t="s">
        <v>5498</v>
      </c>
      <c r="C1489" s="27" t="s">
        <v>6722</v>
      </c>
      <c r="D1489" s="28" t="s">
        <v>459</v>
      </c>
    </row>
    <row r="1490" spans="1:4" ht="27" x14ac:dyDescent="0.25">
      <c r="A1490" s="27" t="s">
        <v>3250</v>
      </c>
      <c r="B1490" s="27" t="s">
        <v>5499</v>
      </c>
      <c r="C1490" s="27" t="s">
        <v>6723</v>
      </c>
      <c r="D1490" s="28" t="s">
        <v>588</v>
      </c>
    </row>
    <row r="1491" spans="1:4" ht="27" x14ac:dyDescent="0.25">
      <c r="A1491" s="27" t="s">
        <v>3251</v>
      </c>
      <c r="B1491" s="27" t="s">
        <v>5500</v>
      </c>
      <c r="C1491" s="27" t="s">
        <v>6724</v>
      </c>
      <c r="D1491" s="28" t="s">
        <v>650</v>
      </c>
    </row>
    <row r="1492" spans="1:4" ht="54" x14ac:dyDescent="0.25">
      <c r="A1492" s="27" t="s">
        <v>3252</v>
      </c>
      <c r="B1492" s="27" t="s">
        <v>5501</v>
      </c>
      <c r="C1492" s="27" t="s">
        <v>6725</v>
      </c>
      <c r="D1492" s="28" t="s">
        <v>674</v>
      </c>
    </row>
    <row r="1493" spans="1:4" ht="40.5" x14ac:dyDescent="0.25">
      <c r="A1493" s="27" t="s">
        <v>3253</v>
      </c>
      <c r="B1493" s="27" t="s">
        <v>5502</v>
      </c>
      <c r="C1493" s="27" t="s">
        <v>6726</v>
      </c>
      <c r="D1493" s="28" t="s">
        <v>722</v>
      </c>
    </row>
    <row r="1494" spans="1:4" ht="27" x14ac:dyDescent="0.25">
      <c r="A1494" s="27" t="s">
        <v>3254</v>
      </c>
      <c r="B1494" s="27" t="s">
        <v>5503</v>
      </c>
      <c r="C1494" s="27" t="s">
        <v>6727</v>
      </c>
      <c r="D1494" s="28" t="s">
        <v>755</v>
      </c>
    </row>
    <row r="1495" spans="1:4" ht="27" x14ac:dyDescent="0.25">
      <c r="A1495" s="27" t="s">
        <v>3255</v>
      </c>
      <c r="B1495" s="27" t="s">
        <v>5504</v>
      </c>
      <c r="C1495" s="27" t="s">
        <v>6728</v>
      </c>
      <c r="D1495" s="28" t="s">
        <v>863</v>
      </c>
    </row>
    <row r="1496" spans="1:4" ht="27" x14ac:dyDescent="0.25">
      <c r="A1496" s="27" t="s">
        <v>3256</v>
      </c>
      <c r="B1496" s="27" t="s">
        <v>5505</v>
      </c>
      <c r="C1496" s="27" t="s">
        <v>6729</v>
      </c>
      <c r="D1496" s="28" t="s">
        <v>914</v>
      </c>
    </row>
    <row r="1497" spans="1:4" ht="67.5" x14ac:dyDescent="0.25">
      <c r="A1497" s="16" t="s">
        <v>3173</v>
      </c>
      <c r="B1497" s="16" t="s">
        <v>5506</v>
      </c>
      <c r="C1497" s="16" t="s">
        <v>6730</v>
      </c>
      <c r="D1497" s="26" t="s">
        <v>1615</v>
      </c>
    </row>
    <row r="1498" spans="1:4" ht="13.5" x14ac:dyDescent="0.25">
      <c r="A1498" s="16" t="s">
        <v>3231</v>
      </c>
      <c r="B1498" s="16" t="s">
        <v>5507</v>
      </c>
      <c r="C1498" s="16" t="s">
        <v>6731</v>
      </c>
      <c r="D1498" s="17" t="s">
        <v>170</v>
      </c>
    </row>
    <row r="1499" spans="1:4" ht="27" x14ac:dyDescent="0.25">
      <c r="A1499" s="16" t="s">
        <v>3232</v>
      </c>
      <c r="B1499" s="16" t="s">
        <v>5508</v>
      </c>
      <c r="C1499" s="16" t="s">
        <v>6732</v>
      </c>
      <c r="D1499" s="17" t="s">
        <v>330</v>
      </c>
    </row>
    <row r="1500" spans="1:4" ht="27" x14ac:dyDescent="0.25">
      <c r="A1500" s="27" t="s">
        <v>3233</v>
      </c>
      <c r="B1500" s="27" t="s">
        <v>5509</v>
      </c>
      <c r="C1500" s="27" t="s">
        <v>6733</v>
      </c>
      <c r="D1500" s="28" t="s">
        <v>333</v>
      </c>
    </row>
    <row r="1501" spans="1:4" ht="27" x14ac:dyDescent="0.25">
      <c r="A1501" s="27" t="s">
        <v>3234</v>
      </c>
      <c r="B1501" s="27" t="s">
        <v>5510</v>
      </c>
      <c r="C1501" s="27" t="s">
        <v>6734</v>
      </c>
      <c r="D1501" s="28" t="s">
        <v>369</v>
      </c>
    </row>
    <row r="1502" spans="1:4" ht="40.5" x14ac:dyDescent="0.25">
      <c r="A1502" s="27" t="s">
        <v>3235</v>
      </c>
      <c r="B1502" s="27" t="s">
        <v>5511</v>
      </c>
      <c r="C1502" s="27" t="s">
        <v>6735</v>
      </c>
      <c r="D1502" s="28" t="s">
        <v>384</v>
      </c>
    </row>
    <row r="1503" spans="1:4" ht="40.5" x14ac:dyDescent="0.25">
      <c r="A1503" s="27" t="s">
        <v>3236</v>
      </c>
      <c r="B1503" s="27" t="s">
        <v>5512</v>
      </c>
      <c r="C1503" s="27" t="s">
        <v>6736</v>
      </c>
      <c r="D1503" s="28" t="s">
        <v>459</v>
      </c>
    </row>
    <row r="1504" spans="1:4" ht="27" x14ac:dyDescent="0.25">
      <c r="A1504" s="27" t="s">
        <v>3237</v>
      </c>
      <c r="B1504" s="27" t="s">
        <v>5513</v>
      </c>
      <c r="C1504" s="27" t="s">
        <v>6737</v>
      </c>
      <c r="D1504" s="28" t="s">
        <v>588</v>
      </c>
    </row>
    <row r="1505" spans="1:4" ht="27" x14ac:dyDescent="0.25">
      <c r="A1505" s="27" t="s">
        <v>3238</v>
      </c>
      <c r="B1505" s="27" t="s">
        <v>5514</v>
      </c>
      <c r="C1505" s="27" t="s">
        <v>6738</v>
      </c>
      <c r="D1505" s="28" t="s">
        <v>650</v>
      </c>
    </row>
    <row r="1506" spans="1:4" ht="54" x14ac:dyDescent="0.25">
      <c r="A1506" s="27" t="s">
        <v>3239</v>
      </c>
      <c r="B1506" s="27" t="s">
        <v>5515</v>
      </c>
      <c r="C1506" s="27" t="s">
        <v>6739</v>
      </c>
      <c r="D1506" s="28" t="s">
        <v>674</v>
      </c>
    </row>
    <row r="1507" spans="1:4" ht="40.5" x14ac:dyDescent="0.25">
      <c r="A1507" s="27" t="s">
        <v>3240</v>
      </c>
      <c r="B1507" s="27" t="s">
        <v>5516</v>
      </c>
      <c r="C1507" s="27" t="s">
        <v>6740</v>
      </c>
      <c r="D1507" s="28" t="s">
        <v>722</v>
      </c>
    </row>
    <row r="1508" spans="1:4" ht="27" x14ac:dyDescent="0.25">
      <c r="A1508" s="27" t="s">
        <v>3241</v>
      </c>
      <c r="B1508" s="27" t="s">
        <v>5517</v>
      </c>
      <c r="C1508" s="27" t="s">
        <v>6741</v>
      </c>
      <c r="D1508" s="28" t="s">
        <v>755</v>
      </c>
    </row>
    <row r="1509" spans="1:4" ht="27" x14ac:dyDescent="0.25">
      <c r="A1509" s="27" t="s">
        <v>3242</v>
      </c>
      <c r="B1509" s="27" t="s">
        <v>5518</v>
      </c>
      <c r="C1509" s="27" t="s">
        <v>6742</v>
      </c>
      <c r="D1509" s="28" t="s">
        <v>863</v>
      </c>
    </row>
    <row r="1510" spans="1:4" ht="27" x14ac:dyDescent="0.25">
      <c r="A1510" s="27" t="s">
        <v>3243</v>
      </c>
      <c r="B1510" s="27" t="s">
        <v>5519</v>
      </c>
      <c r="C1510" s="27" t="s">
        <v>6743</v>
      </c>
      <c r="D1510" s="28" t="s">
        <v>914</v>
      </c>
    </row>
    <row r="1511" spans="1:4" ht="13.5" x14ac:dyDescent="0.25">
      <c r="A1511" s="16" t="s">
        <v>1524</v>
      </c>
      <c r="B1511" s="16" t="s">
        <v>5520</v>
      </c>
      <c r="C1511" s="16" t="s">
        <v>6744</v>
      </c>
      <c r="D1511" s="26" t="s">
        <v>3544</v>
      </c>
    </row>
    <row r="1512" spans="1:4" ht="27" x14ac:dyDescent="0.25">
      <c r="A1512" s="16" t="s">
        <v>3175</v>
      </c>
      <c r="B1512" s="16" t="s">
        <v>5521</v>
      </c>
      <c r="C1512" s="16" t="s">
        <v>6745</v>
      </c>
      <c r="D1512" s="26" t="s">
        <v>1610</v>
      </c>
    </row>
    <row r="1513" spans="1:4" ht="13.5" x14ac:dyDescent="0.25">
      <c r="A1513" s="16" t="s">
        <v>3348</v>
      </c>
      <c r="B1513" s="16" t="s">
        <v>5522</v>
      </c>
      <c r="C1513" s="16" t="s">
        <v>6746</v>
      </c>
      <c r="D1513" s="17" t="s">
        <v>170</v>
      </c>
    </row>
    <row r="1514" spans="1:4" ht="27" x14ac:dyDescent="0.25">
      <c r="A1514" s="16" t="s">
        <v>3349</v>
      </c>
      <c r="B1514" s="16" t="s">
        <v>5523</v>
      </c>
      <c r="C1514" s="16" t="s">
        <v>6747</v>
      </c>
      <c r="D1514" s="17" t="s">
        <v>330</v>
      </c>
    </row>
    <row r="1515" spans="1:4" ht="27" x14ac:dyDescent="0.25">
      <c r="A1515" s="27" t="s">
        <v>3350</v>
      </c>
      <c r="B1515" s="27" t="s">
        <v>5524</v>
      </c>
      <c r="C1515" s="27" t="s">
        <v>6748</v>
      </c>
      <c r="D1515" s="28" t="s">
        <v>333</v>
      </c>
    </row>
    <row r="1516" spans="1:4" ht="27" x14ac:dyDescent="0.25">
      <c r="A1516" s="27" t="s">
        <v>3351</v>
      </c>
      <c r="B1516" s="27" t="s">
        <v>5525</v>
      </c>
      <c r="C1516" s="27" t="s">
        <v>6749</v>
      </c>
      <c r="D1516" s="28" t="s">
        <v>369</v>
      </c>
    </row>
    <row r="1517" spans="1:4" ht="40.5" x14ac:dyDescent="0.25">
      <c r="A1517" s="27" t="s">
        <v>3352</v>
      </c>
      <c r="B1517" s="27" t="s">
        <v>5526</v>
      </c>
      <c r="C1517" s="27" t="s">
        <v>6750</v>
      </c>
      <c r="D1517" s="28" t="s">
        <v>384</v>
      </c>
    </row>
    <row r="1518" spans="1:4" ht="40.5" x14ac:dyDescent="0.25">
      <c r="A1518" s="27" t="s">
        <v>3353</v>
      </c>
      <c r="B1518" s="27" t="s">
        <v>5527</v>
      </c>
      <c r="C1518" s="27" t="s">
        <v>6751</v>
      </c>
      <c r="D1518" s="28" t="s">
        <v>459</v>
      </c>
    </row>
    <row r="1519" spans="1:4" ht="27" x14ac:dyDescent="0.25">
      <c r="A1519" s="27" t="s">
        <v>3354</v>
      </c>
      <c r="B1519" s="27" t="s">
        <v>5528</v>
      </c>
      <c r="C1519" s="27" t="s">
        <v>6752</v>
      </c>
      <c r="D1519" s="28" t="s">
        <v>588</v>
      </c>
    </row>
    <row r="1520" spans="1:4" ht="27" x14ac:dyDescent="0.25">
      <c r="A1520" s="27" t="s">
        <v>3355</v>
      </c>
      <c r="B1520" s="27" t="s">
        <v>5529</v>
      </c>
      <c r="C1520" s="27" t="s">
        <v>6753</v>
      </c>
      <c r="D1520" s="28" t="s">
        <v>650</v>
      </c>
    </row>
    <row r="1521" spans="1:4" ht="54" x14ac:dyDescent="0.25">
      <c r="A1521" s="27" t="s">
        <v>3356</v>
      </c>
      <c r="B1521" s="27" t="s">
        <v>5530</v>
      </c>
      <c r="C1521" s="27" t="s">
        <v>6754</v>
      </c>
      <c r="D1521" s="28" t="s">
        <v>674</v>
      </c>
    </row>
    <row r="1522" spans="1:4" ht="40.5" x14ac:dyDescent="0.25">
      <c r="A1522" s="27" t="s">
        <v>3357</v>
      </c>
      <c r="B1522" s="27" t="s">
        <v>5531</v>
      </c>
      <c r="C1522" s="27" t="s">
        <v>6755</v>
      </c>
      <c r="D1522" s="28" t="s">
        <v>722</v>
      </c>
    </row>
    <row r="1523" spans="1:4" ht="27" x14ac:dyDescent="0.25">
      <c r="A1523" s="27" t="s">
        <v>3358</v>
      </c>
      <c r="B1523" s="27" t="s">
        <v>5532</v>
      </c>
      <c r="C1523" s="27" t="s">
        <v>6756</v>
      </c>
      <c r="D1523" s="28" t="s">
        <v>755</v>
      </c>
    </row>
    <row r="1524" spans="1:4" ht="27" x14ac:dyDescent="0.25">
      <c r="A1524" s="27" t="s">
        <v>3359</v>
      </c>
      <c r="B1524" s="27" t="s">
        <v>5533</v>
      </c>
      <c r="C1524" s="27" t="s">
        <v>6757</v>
      </c>
      <c r="D1524" s="28" t="s">
        <v>863</v>
      </c>
    </row>
    <row r="1525" spans="1:4" ht="27" x14ac:dyDescent="0.25">
      <c r="A1525" s="27" t="s">
        <v>3360</v>
      </c>
      <c r="B1525" s="27" t="s">
        <v>5534</v>
      </c>
      <c r="C1525" s="27" t="s">
        <v>6758</v>
      </c>
      <c r="D1525" s="28" t="s">
        <v>914</v>
      </c>
    </row>
    <row r="1526" spans="1:4" ht="108" x14ac:dyDescent="0.25">
      <c r="A1526" s="16" t="s">
        <v>3167</v>
      </c>
      <c r="B1526" s="16" t="s">
        <v>5535</v>
      </c>
      <c r="C1526" s="16" t="s">
        <v>6759</v>
      </c>
      <c r="D1526" s="26" t="s">
        <v>1611</v>
      </c>
    </row>
    <row r="1527" spans="1:4" ht="13.5" x14ac:dyDescent="0.25">
      <c r="A1527" s="16" t="s">
        <v>3361</v>
      </c>
      <c r="B1527" s="16" t="s">
        <v>5536</v>
      </c>
      <c r="C1527" s="16" t="s">
        <v>6760</v>
      </c>
      <c r="D1527" s="17" t="s">
        <v>170</v>
      </c>
    </row>
    <row r="1528" spans="1:4" ht="27" x14ac:dyDescent="0.25">
      <c r="A1528" s="16" t="s">
        <v>3362</v>
      </c>
      <c r="B1528" s="16" t="s">
        <v>5537</v>
      </c>
      <c r="C1528" s="16" t="s">
        <v>6761</v>
      </c>
      <c r="D1528" s="17" t="s">
        <v>330</v>
      </c>
    </row>
    <row r="1529" spans="1:4" ht="27" x14ac:dyDescent="0.25">
      <c r="A1529" s="27" t="s">
        <v>3363</v>
      </c>
      <c r="B1529" s="27" t="s">
        <v>5538</v>
      </c>
      <c r="C1529" s="27" t="s">
        <v>6762</v>
      </c>
      <c r="D1529" s="28" t="s">
        <v>333</v>
      </c>
    </row>
    <row r="1530" spans="1:4" ht="27" x14ac:dyDescent="0.25">
      <c r="A1530" s="27" t="s">
        <v>3364</v>
      </c>
      <c r="B1530" s="27" t="s">
        <v>5539</v>
      </c>
      <c r="C1530" s="27" t="s">
        <v>6763</v>
      </c>
      <c r="D1530" s="28" t="s">
        <v>369</v>
      </c>
    </row>
    <row r="1531" spans="1:4" ht="40.5" x14ac:dyDescent="0.25">
      <c r="A1531" s="27" t="s">
        <v>3365</v>
      </c>
      <c r="B1531" s="27" t="s">
        <v>5540</v>
      </c>
      <c r="C1531" s="27" t="s">
        <v>6764</v>
      </c>
      <c r="D1531" s="28" t="s">
        <v>384</v>
      </c>
    </row>
    <row r="1532" spans="1:4" ht="40.5" x14ac:dyDescent="0.25">
      <c r="A1532" s="27" t="s">
        <v>3366</v>
      </c>
      <c r="B1532" s="27" t="s">
        <v>5541</v>
      </c>
      <c r="C1532" s="27" t="s">
        <v>6765</v>
      </c>
      <c r="D1532" s="28" t="s">
        <v>459</v>
      </c>
    </row>
    <row r="1533" spans="1:4" ht="27" x14ac:dyDescent="0.25">
      <c r="A1533" s="27" t="s">
        <v>3367</v>
      </c>
      <c r="B1533" s="27" t="s">
        <v>5542</v>
      </c>
      <c r="C1533" s="27" t="s">
        <v>6766</v>
      </c>
      <c r="D1533" s="28" t="s">
        <v>588</v>
      </c>
    </row>
    <row r="1534" spans="1:4" ht="27" x14ac:dyDescent="0.25">
      <c r="A1534" s="27" t="s">
        <v>3368</v>
      </c>
      <c r="B1534" s="27" t="s">
        <v>5543</v>
      </c>
      <c r="C1534" s="27" t="s">
        <v>6767</v>
      </c>
      <c r="D1534" s="28" t="s">
        <v>650</v>
      </c>
    </row>
    <row r="1535" spans="1:4" ht="54" x14ac:dyDescent="0.25">
      <c r="A1535" s="27" t="s">
        <v>3369</v>
      </c>
      <c r="B1535" s="27" t="s">
        <v>5544</v>
      </c>
      <c r="C1535" s="27" t="s">
        <v>6768</v>
      </c>
      <c r="D1535" s="28" t="s">
        <v>674</v>
      </c>
    </row>
    <row r="1536" spans="1:4" ht="40.5" x14ac:dyDescent="0.25">
      <c r="A1536" s="27" t="s">
        <v>3370</v>
      </c>
      <c r="B1536" s="27" t="s">
        <v>5545</v>
      </c>
      <c r="C1536" s="27" t="s">
        <v>6769</v>
      </c>
      <c r="D1536" s="28" t="s">
        <v>722</v>
      </c>
    </row>
    <row r="1537" spans="1:4" ht="27" x14ac:dyDescent="0.25">
      <c r="A1537" s="27" t="s">
        <v>3371</v>
      </c>
      <c r="B1537" s="27" t="s">
        <v>5546</v>
      </c>
      <c r="C1537" s="27" t="s">
        <v>6770</v>
      </c>
      <c r="D1537" s="28" t="s">
        <v>755</v>
      </c>
    </row>
    <row r="1538" spans="1:4" ht="27" x14ac:dyDescent="0.25">
      <c r="A1538" s="27" t="s">
        <v>3372</v>
      </c>
      <c r="B1538" s="27" t="s">
        <v>5547</v>
      </c>
      <c r="C1538" s="27" t="s">
        <v>6771</v>
      </c>
      <c r="D1538" s="28" t="s">
        <v>863</v>
      </c>
    </row>
    <row r="1539" spans="1:4" ht="27" x14ac:dyDescent="0.25">
      <c r="A1539" s="27" t="s">
        <v>3373</v>
      </c>
      <c r="B1539" s="27" t="s">
        <v>5548</v>
      </c>
      <c r="C1539" s="27" t="s">
        <v>6772</v>
      </c>
      <c r="D1539" s="28" t="s">
        <v>914</v>
      </c>
    </row>
    <row r="1540" spans="1:4" ht="40.5" x14ac:dyDescent="0.25">
      <c r="A1540" s="16" t="s">
        <v>3168</v>
      </c>
      <c r="B1540" s="16" t="s">
        <v>5549</v>
      </c>
      <c r="C1540" s="16" t="s">
        <v>6773</v>
      </c>
      <c r="D1540" s="26" t="s">
        <v>1612</v>
      </c>
    </row>
    <row r="1541" spans="1:4" ht="13.5" x14ac:dyDescent="0.25">
      <c r="A1541" s="16" t="s">
        <v>3374</v>
      </c>
      <c r="B1541" s="16" t="s">
        <v>5550</v>
      </c>
      <c r="C1541" s="16" t="s">
        <v>6774</v>
      </c>
      <c r="D1541" s="17" t="s">
        <v>170</v>
      </c>
    </row>
    <row r="1542" spans="1:4" ht="27" x14ac:dyDescent="0.25">
      <c r="A1542" s="16" t="s">
        <v>3375</v>
      </c>
      <c r="B1542" s="16" t="s">
        <v>5551</v>
      </c>
      <c r="C1542" s="16" t="s">
        <v>6775</v>
      </c>
      <c r="D1542" s="17" t="s">
        <v>330</v>
      </c>
    </row>
    <row r="1543" spans="1:4" ht="27" x14ac:dyDescent="0.25">
      <c r="A1543" s="27" t="s">
        <v>3376</v>
      </c>
      <c r="B1543" s="27" t="s">
        <v>5552</v>
      </c>
      <c r="C1543" s="27" t="s">
        <v>6776</v>
      </c>
      <c r="D1543" s="28" t="s">
        <v>333</v>
      </c>
    </row>
    <row r="1544" spans="1:4" ht="27" x14ac:dyDescent="0.25">
      <c r="A1544" s="27" t="s">
        <v>3377</v>
      </c>
      <c r="B1544" s="27" t="s">
        <v>5553</v>
      </c>
      <c r="C1544" s="27" t="s">
        <v>6777</v>
      </c>
      <c r="D1544" s="28" t="s">
        <v>369</v>
      </c>
    </row>
    <row r="1545" spans="1:4" ht="40.5" x14ac:dyDescent="0.25">
      <c r="A1545" s="27" t="s">
        <v>3378</v>
      </c>
      <c r="B1545" s="27" t="s">
        <v>5554</v>
      </c>
      <c r="C1545" s="27" t="s">
        <v>6778</v>
      </c>
      <c r="D1545" s="28" t="s">
        <v>384</v>
      </c>
    </row>
    <row r="1546" spans="1:4" ht="40.5" x14ac:dyDescent="0.25">
      <c r="A1546" s="27" t="s">
        <v>3379</v>
      </c>
      <c r="B1546" s="27" t="s">
        <v>5555</v>
      </c>
      <c r="C1546" s="27" t="s">
        <v>6779</v>
      </c>
      <c r="D1546" s="28" t="s">
        <v>459</v>
      </c>
    </row>
    <row r="1547" spans="1:4" ht="27" x14ac:dyDescent="0.25">
      <c r="A1547" s="27" t="s">
        <v>3380</v>
      </c>
      <c r="B1547" s="27" t="s">
        <v>5556</v>
      </c>
      <c r="C1547" s="27" t="s">
        <v>6780</v>
      </c>
      <c r="D1547" s="28" t="s">
        <v>588</v>
      </c>
    </row>
    <row r="1548" spans="1:4" ht="27" x14ac:dyDescent="0.25">
      <c r="A1548" s="27" t="s">
        <v>3381</v>
      </c>
      <c r="B1548" s="27" t="s">
        <v>5557</v>
      </c>
      <c r="C1548" s="27" t="s">
        <v>6781</v>
      </c>
      <c r="D1548" s="28" t="s">
        <v>650</v>
      </c>
    </row>
    <row r="1549" spans="1:4" ht="54" x14ac:dyDescent="0.25">
      <c r="A1549" s="27" t="s">
        <v>3382</v>
      </c>
      <c r="B1549" s="27" t="s">
        <v>5558</v>
      </c>
      <c r="C1549" s="27" t="s">
        <v>6782</v>
      </c>
      <c r="D1549" s="28" t="s">
        <v>674</v>
      </c>
    </row>
    <row r="1550" spans="1:4" ht="40.5" x14ac:dyDescent="0.25">
      <c r="A1550" s="27" t="s">
        <v>3383</v>
      </c>
      <c r="B1550" s="27" t="s">
        <v>5559</v>
      </c>
      <c r="C1550" s="27" t="s">
        <v>6783</v>
      </c>
      <c r="D1550" s="28" t="s">
        <v>722</v>
      </c>
    </row>
    <row r="1551" spans="1:4" ht="27" x14ac:dyDescent="0.25">
      <c r="A1551" s="27" t="s">
        <v>3384</v>
      </c>
      <c r="B1551" s="27" t="s">
        <v>5560</v>
      </c>
      <c r="C1551" s="27" t="s">
        <v>6784</v>
      </c>
      <c r="D1551" s="28" t="s">
        <v>755</v>
      </c>
    </row>
    <row r="1552" spans="1:4" ht="27" x14ac:dyDescent="0.25">
      <c r="A1552" s="27" t="s">
        <v>3385</v>
      </c>
      <c r="B1552" s="27" t="s">
        <v>5561</v>
      </c>
      <c r="C1552" s="27" t="s">
        <v>6785</v>
      </c>
      <c r="D1552" s="28" t="s">
        <v>863</v>
      </c>
    </row>
    <row r="1553" spans="1:4" ht="27" x14ac:dyDescent="0.25">
      <c r="A1553" s="27" t="s">
        <v>3386</v>
      </c>
      <c r="B1553" s="27" t="s">
        <v>5562</v>
      </c>
      <c r="C1553" s="27" t="s">
        <v>6786</v>
      </c>
      <c r="D1553" s="28" t="s">
        <v>914</v>
      </c>
    </row>
    <row r="1554" spans="1:4" ht="27" x14ac:dyDescent="0.25">
      <c r="A1554" s="16" t="s">
        <v>1526</v>
      </c>
      <c r="B1554" s="16" t="s">
        <v>5563</v>
      </c>
      <c r="C1554" s="16" t="s">
        <v>6787</v>
      </c>
      <c r="D1554" s="26" t="s">
        <v>1528</v>
      </c>
    </row>
    <row r="1555" spans="1:4" ht="13.5" x14ac:dyDescent="0.25">
      <c r="A1555" s="16" t="s">
        <v>3545</v>
      </c>
      <c r="B1555" s="16" t="s">
        <v>5564</v>
      </c>
      <c r="C1555" s="16" t="s">
        <v>6788</v>
      </c>
      <c r="D1555" s="26" t="s">
        <v>3387</v>
      </c>
    </row>
    <row r="1556" spans="1:4" ht="54" x14ac:dyDescent="0.25">
      <c r="A1556" s="16" t="s">
        <v>3547</v>
      </c>
      <c r="B1556" s="16" t="s">
        <v>5565</v>
      </c>
      <c r="C1556" s="16" t="s">
        <v>6789</v>
      </c>
      <c r="D1556" s="26" t="s">
        <v>1616</v>
      </c>
    </row>
    <row r="1557" spans="1:4" ht="13.5" x14ac:dyDescent="0.25">
      <c r="A1557" s="16" t="s">
        <v>3549</v>
      </c>
      <c r="B1557" s="16" t="s">
        <v>5566</v>
      </c>
      <c r="C1557" s="16" t="s">
        <v>6790</v>
      </c>
      <c r="D1557" s="17" t="s">
        <v>170</v>
      </c>
    </row>
    <row r="1558" spans="1:4" ht="27" x14ac:dyDescent="0.25">
      <c r="A1558" s="16" t="s">
        <v>3550</v>
      </c>
      <c r="B1558" s="16" t="s">
        <v>5567</v>
      </c>
      <c r="C1558" s="16" t="s">
        <v>6791</v>
      </c>
      <c r="D1558" s="17" t="s">
        <v>330</v>
      </c>
    </row>
    <row r="1559" spans="1:4" ht="27" x14ac:dyDescent="0.25">
      <c r="A1559" s="27" t="s">
        <v>3551</v>
      </c>
      <c r="B1559" s="27" t="s">
        <v>5568</v>
      </c>
      <c r="C1559" s="27" t="s">
        <v>6792</v>
      </c>
      <c r="D1559" s="28" t="s">
        <v>333</v>
      </c>
    </row>
    <row r="1560" spans="1:4" ht="27" x14ac:dyDescent="0.25">
      <c r="A1560" s="27" t="s">
        <v>3552</v>
      </c>
      <c r="B1560" s="27" t="s">
        <v>5569</v>
      </c>
      <c r="C1560" s="27" t="s">
        <v>6793</v>
      </c>
      <c r="D1560" s="28" t="s">
        <v>369</v>
      </c>
    </row>
    <row r="1561" spans="1:4" ht="40.5" x14ac:dyDescent="0.25">
      <c r="A1561" s="27" t="s">
        <v>3553</v>
      </c>
      <c r="B1561" s="27" t="s">
        <v>5570</v>
      </c>
      <c r="C1561" s="27" t="s">
        <v>6794</v>
      </c>
      <c r="D1561" s="28" t="s">
        <v>384</v>
      </c>
    </row>
    <row r="1562" spans="1:4" ht="40.5" x14ac:dyDescent="0.25">
      <c r="A1562" s="27" t="s">
        <v>3554</v>
      </c>
      <c r="B1562" s="27" t="s">
        <v>5571</v>
      </c>
      <c r="C1562" s="27" t="s">
        <v>6795</v>
      </c>
      <c r="D1562" s="28" t="s">
        <v>459</v>
      </c>
    </row>
    <row r="1563" spans="1:4" ht="27" x14ac:dyDescent="0.25">
      <c r="A1563" s="27" t="s">
        <v>3555</v>
      </c>
      <c r="B1563" s="27" t="s">
        <v>5572</v>
      </c>
      <c r="C1563" s="27" t="s">
        <v>6796</v>
      </c>
      <c r="D1563" s="28" t="s">
        <v>588</v>
      </c>
    </row>
    <row r="1564" spans="1:4" ht="27" x14ac:dyDescent="0.25">
      <c r="A1564" s="27" t="s">
        <v>3556</v>
      </c>
      <c r="B1564" s="27" t="s">
        <v>5573</v>
      </c>
      <c r="C1564" s="27" t="s">
        <v>6797</v>
      </c>
      <c r="D1564" s="28" t="s">
        <v>650</v>
      </c>
    </row>
    <row r="1565" spans="1:4" ht="54" x14ac:dyDescent="0.25">
      <c r="A1565" s="27" t="s">
        <v>3557</v>
      </c>
      <c r="B1565" s="27" t="s">
        <v>5574</v>
      </c>
      <c r="C1565" s="27" t="s">
        <v>6798</v>
      </c>
      <c r="D1565" s="28" t="s">
        <v>674</v>
      </c>
    </row>
    <row r="1566" spans="1:4" ht="40.5" x14ac:dyDescent="0.25">
      <c r="A1566" s="27" t="s">
        <v>3558</v>
      </c>
      <c r="B1566" s="27" t="s">
        <v>5575</v>
      </c>
      <c r="C1566" s="27" t="s">
        <v>6799</v>
      </c>
      <c r="D1566" s="28" t="s">
        <v>722</v>
      </c>
    </row>
    <row r="1567" spans="1:4" ht="27" x14ac:dyDescent="0.25">
      <c r="A1567" s="27" t="s">
        <v>3559</v>
      </c>
      <c r="B1567" s="27" t="s">
        <v>5576</v>
      </c>
      <c r="C1567" s="27" t="s">
        <v>6800</v>
      </c>
      <c r="D1567" s="28" t="s">
        <v>755</v>
      </c>
    </row>
    <row r="1568" spans="1:4" ht="27" x14ac:dyDescent="0.25">
      <c r="A1568" s="27" t="s">
        <v>3560</v>
      </c>
      <c r="B1568" s="27" t="s">
        <v>5577</v>
      </c>
      <c r="C1568" s="27" t="s">
        <v>6801</v>
      </c>
      <c r="D1568" s="28" t="s">
        <v>863</v>
      </c>
    </row>
    <row r="1569" spans="1:4" ht="27" x14ac:dyDescent="0.25">
      <c r="A1569" s="27" t="s">
        <v>3561</v>
      </c>
      <c r="B1569" s="27" t="s">
        <v>5578</v>
      </c>
      <c r="C1569" s="27" t="s">
        <v>6802</v>
      </c>
      <c r="D1569" s="28" t="s">
        <v>914</v>
      </c>
    </row>
    <row r="1570" spans="1:4" ht="54" x14ac:dyDescent="0.25">
      <c r="A1570" s="16" t="s">
        <v>3562</v>
      </c>
      <c r="B1570" s="16" t="s">
        <v>5579</v>
      </c>
      <c r="C1570" s="16" t="s">
        <v>6803</v>
      </c>
      <c r="D1570" s="26" t="s">
        <v>1617</v>
      </c>
    </row>
    <row r="1571" spans="1:4" ht="13.5" x14ac:dyDescent="0.25">
      <c r="A1571" s="16" t="s">
        <v>3563</v>
      </c>
      <c r="B1571" s="16" t="s">
        <v>5580</v>
      </c>
      <c r="C1571" s="16" t="s">
        <v>6804</v>
      </c>
      <c r="D1571" s="17" t="s">
        <v>170</v>
      </c>
    </row>
    <row r="1572" spans="1:4" ht="27" x14ac:dyDescent="0.25">
      <c r="A1572" s="16" t="s">
        <v>3564</v>
      </c>
      <c r="B1572" s="16" t="s">
        <v>5581</v>
      </c>
      <c r="C1572" s="16" t="s">
        <v>6805</v>
      </c>
      <c r="D1572" s="17" t="s">
        <v>330</v>
      </c>
    </row>
    <row r="1573" spans="1:4" ht="27" x14ac:dyDescent="0.25">
      <c r="A1573" s="27" t="s">
        <v>3565</v>
      </c>
      <c r="B1573" s="27" t="s">
        <v>5582</v>
      </c>
      <c r="C1573" s="27" t="s">
        <v>6806</v>
      </c>
      <c r="D1573" s="28" t="s">
        <v>333</v>
      </c>
    </row>
    <row r="1574" spans="1:4" ht="27" x14ac:dyDescent="0.25">
      <c r="A1574" s="27" t="s">
        <v>3566</v>
      </c>
      <c r="B1574" s="27" t="s">
        <v>5583</v>
      </c>
      <c r="C1574" s="27" t="s">
        <v>6807</v>
      </c>
      <c r="D1574" s="28" t="s">
        <v>369</v>
      </c>
    </row>
    <row r="1575" spans="1:4" ht="40.5" x14ac:dyDescent="0.25">
      <c r="A1575" s="27" t="s">
        <v>3567</v>
      </c>
      <c r="B1575" s="27" t="s">
        <v>5584</v>
      </c>
      <c r="C1575" s="27" t="s">
        <v>6808</v>
      </c>
      <c r="D1575" s="28" t="s">
        <v>384</v>
      </c>
    </row>
    <row r="1576" spans="1:4" ht="40.5" x14ac:dyDescent="0.25">
      <c r="A1576" s="27" t="s">
        <v>3568</v>
      </c>
      <c r="B1576" s="27" t="s">
        <v>5585</v>
      </c>
      <c r="C1576" s="27" t="s">
        <v>6809</v>
      </c>
      <c r="D1576" s="28" t="s">
        <v>459</v>
      </c>
    </row>
    <row r="1577" spans="1:4" ht="27" x14ac:dyDescent="0.25">
      <c r="A1577" s="27" t="s">
        <v>3569</v>
      </c>
      <c r="B1577" s="27" t="s">
        <v>5586</v>
      </c>
      <c r="C1577" s="27" t="s">
        <v>6810</v>
      </c>
      <c r="D1577" s="28" t="s">
        <v>588</v>
      </c>
    </row>
    <row r="1578" spans="1:4" ht="27" x14ac:dyDescent="0.25">
      <c r="A1578" s="27" t="s">
        <v>3570</v>
      </c>
      <c r="B1578" s="27" t="s">
        <v>5587</v>
      </c>
      <c r="C1578" s="27" t="s">
        <v>6811</v>
      </c>
      <c r="D1578" s="28" t="s">
        <v>650</v>
      </c>
    </row>
    <row r="1579" spans="1:4" ht="54" x14ac:dyDescent="0.25">
      <c r="A1579" s="27" t="s">
        <v>3571</v>
      </c>
      <c r="B1579" s="27" t="s">
        <v>5588</v>
      </c>
      <c r="C1579" s="27" t="s">
        <v>6812</v>
      </c>
      <c r="D1579" s="28" t="s">
        <v>674</v>
      </c>
    </row>
    <row r="1580" spans="1:4" ht="40.5" x14ac:dyDescent="0.25">
      <c r="A1580" s="27" t="s">
        <v>3572</v>
      </c>
      <c r="B1580" s="27" t="s">
        <v>5589</v>
      </c>
      <c r="C1580" s="27" t="s">
        <v>6813</v>
      </c>
      <c r="D1580" s="28" t="s">
        <v>722</v>
      </c>
    </row>
    <row r="1581" spans="1:4" ht="27" x14ac:dyDescent="0.25">
      <c r="A1581" s="27" t="s">
        <v>3573</v>
      </c>
      <c r="B1581" s="27" t="s">
        <v>5590</v>
      </c>
      <c r="C1581" s="27" t="s">
        <v>6814</v>
      </c>
      <c r="D1581" s="28" t="s">
        <v>755</v>
      </c>
    </row>
    <row r="1582" spans="1:4" ht="27" x14ac:dyDescent="0.25">
      <c r="A1582" s="27" t="s">
        <v>3574</v>
      </c>
      <c r="B1582" s="27" t="s">
        <v>5591</v>
      </c>
      <c r="C1582" s="27" t="s">
        <v>6815</v>
      </c>
      <c r="D1582" s="28" t="s">
        <v>863</v>
      </c>
    </row>
    <row r="1583" spans="1:4" ht="27" x14ac:dyDescent="0.25">
      <c r="A1583" s="27" t="s">
        <v>3575</v>
      </c>
      <c r="B1583" s="27" t="s">
        <v>5592</v>
      </c>
      <c r="C1583" s="27" t="s">
        <v>6816</v>
      </c>
      <c r="D1583" s="28" t="s">
        <v>914</v>
      </c>
    </row>
    <row r="1584" spans="1:4" ht="54" x14ac:dyDescent="0.25">
      <c r="A1584" s="16" t="s">
        <v>3576</v>
      </c>
      <c r="B1584" s="16" t="s">
        <v>5593</v>
      </c>
      <c r="C1584" s="16" t="s">
        <v>6817</v>
      </c>
      <c r="D1584" s="26" t="s">
        <v>1618</v>
      </c>
    </row>
    <row r="1585" spans="1:4" ht="13.5" x14ac:dyDescent="0.25">
      <c r="A1585" s="16" t="s">
        <v>3577</v>
      </c>
      <c r="B1585" s="16" t="s">
        <v>5594</v>
      </c>
      <c r="C1585" s="16" t="s">
        <v>6818</v>
      </c>
      <c r="D1585" s="17" t="s">
        <v>170</v>
      </c>
    </row>
    <row r="1586" spans="1:4" ht="27" x14ac:dyDescent="0.25">
      <c r="A1586" s="16" t="s">
        <v>3578</v>
      </c>
      <c r="B1586" s="16" t="s">
        <v>5595</v>
      </c>
      <c r="C1586" s="16" t="s">
        <v>6819</v>
      </c>
      <c r="D1586" s="17" t="s">
        <v>330</v>
      </c>
    </row>
    <row r="1587" spans="1:4" ht="27" x14ac:dyDescent="0.25">
      <c r="A1587" s="27" t="s">
        <v>3579</v>
      </c>
      <c r="B1587" s="27" t="s">
        <v>5596</v>
      </c>
      <c r="C1587" s="27" t="s">
        <v>6820</v>
      </c>
      <c r="D1587" s="28" t="s">
        <v>333</v>
      </c>
    </row>
    <row r="1588" spans="1:4" ht="27" x14ac:dyDescent="0.25">
      <c r="A1588" s="27" t="s">
        <v>3580</v>
      </c>
      <c r="B1588" s="27" t="s">
        <v>5597</v>
      </c>
      <c r="C1588" s="27" t="s">
        <v>6821</v>
      </c>
      <c r="D1588" s="28" t="s">
        <v>369</v>
      </c>
    </row>
    <row r="1589" spans="1:4" ht="40.5" x14ac:dyDescent="0.25">
      <c r="A1589" s="27" t="s">
        <v>3581</v>
      </c>
      <c r="B1589" s="27" t="s">
        <v>5598</v>
      </c>
      <c r="C1589" s="27" t="s">
        <v>6822</v>
      </c>
      <c r="D1589" s="28" t="s">
        <v>384</v>
      </c>
    </row>
    <row r="1590" spans="1:4" ht="40.5" x14ac:dyDescent="0.25">
      <c r="A1590" s="27" t="s">
        <v>3582</v>
      </c>
      <c r="B1590" s="27" t="s">
        <v>5599</v>
      </c>
      <c r="C1590" s="27" t="s">
        <v>6823</v>
      </c>
      <c r="D1590" s="28" t="s">
        <v>459</v>
      </c>
    </row>
    <row r="1591" spans="1:4" ht="27" x14ac:dyDescent="0.25">
      <c r="A1591" s="27" t="s">
        <v>3583</v>
      </c>
      <c r="B1591" s="27" t="s">
        <v>5600</v>
      </c>
      <c r="C1591" s="27" t="s">
        <v>6824</v>
      </c>
      <c r="D1591" s="28" t="s">
        <v>588</v>
      </c>
    </row>
    <row r="1592" spans="1:4" ht="27" x14ac:dyDescent="0.25">
      <c r="A1592" s="27" t="s">
        <v>3584</v>
      </c>
      <c r="B1592" s="27" t="s">
        <v>5601</v>
      </c>
      <c r="C1592" s="27" t="s">
        <v>6825</v>
      </c>
      <c r="D1592" s="28" t="s">
        <v>650</v>
      </c>
    </row>
    <row r="1593" spans="1:4" ht="54" x14ac:dyDescent="0.25">
      <c r="A1593" s="27" t="s">
        <v>3585</v>
      </c>
      <c r="B1593" s="27" t="s">
        <v>5602</v>
      </c>
      <c r="C1593" s="27" t="s">
        <v>6826</v>
      </c>
      <c r="D1593" s="28" t="s">
        <v>674</v>
      </c>
    </row>
    <row r="1594" spans="1:4" ht="40.5" x14ac:dyDescent="0.25">
      <c r="A1594" s="27" t="s">
        <v>3586</v>
      </c>
      <c r="B1594" s="27" t="s">
        <v>5603</v>
      </c>
      <c r="C1594" s="27" t="s">
        <v>6827</v>
      </c>
      <c r="D1594" s="28" t="s">
        <v>722</v>
      </c>
    </row>
    <row r="1595" spans="1:4" ht="27" x14ac:dyDescent="0.25">
      <c r="A1595" s="27" t="s">
        <v>3587</v>
      </c>
      <c r="B1595" s="27" t="s">
        <v>5604</v>
      </c>
      <c r="C1595" s="27" t="s">
        <v>6828</v>
      </c>
      <c r="D1595" s="28" t="s">
        <v>755</v>
      </c>
    </row>
    <row r="1596" spans="1:4" ht="27" x14ac:dyDescent="0.25">
      <c r="A1596" s="27" t="s">
        <v>3588</v>
      </c>
      <c r="B1596" s="27" t="s">
        <v>5605</v>
      </c>
      <c r="C1596" s="27" t="s">
        <v>6829</v>
      </c>
      <c r="D1596" s="28" t="s">
        <v>863</v>
      </c>
    </row>
    <row r="1597" spans="1:4" ht="27" x14ac:dyDescent="0.25">
      <c r="A1597" s="27" t="s">
        <v>3589</v>
      </c>
      <c r="B1597" s="27" t="s">
        <v>5606</v>
      </c>
      <c r="C1597" s="27" t="s">
        <v>6830</v>
      </c>
      <c r="D1597" s="28" t="s">
        <v>914</v>
      </c>
    </row>
    <row r="1598" spans="1:4" ht="13.5" x14ac:dyDescent="0.25">
      <c r="A1598" s="16" t="s">
        <v>1529</v>
      </c>
      <c r="B1598" s="16" t="s">
        <v>5607</v>
      </c>
      <c r="C1598" s="16" t="s">
        <v>7123</v>
      </c>
      <c r="D1598" s="17" t="s">
        <v>3639</v>
      </c>
    </row>
    <row r="1599" spans="1:4" ht="27" x14ac:dyDescent="0.25">
      <c r="A1599" s="16" t="s">
        <v>3640</v>
      </c>
      <c r="B1599" s="16" t="s">
        <v>5608</v>
      </c>
      <c r="C1599" s="16" t="s">
        <v>7110</v>
      </c>
      <c r="D1599" s="17" t="s">
        <v>3668</v>
      </c>
    </row>
    <row r="1600" spans="1:4" ht="13.5" x14ac:dyDescent="0.25">
      <c r="A1600" s="16" t="s">
        <v>3641</v>
      </c>
      <c r="B1600" s="16" t="s">
        <v>5609</v>
      </c>
      <c r="C1600" s="16" t="s">
        <v>7124</v>
      </c>
      <c r="D1600" s="17" t="s">
        <v>170</v>
      </c>
    </row>
    <row r="1601" spans="1:4" ht="13.5" x14ac:dyDescent="0.25">
      <c r="A1601" s="16" t="s">
        <v>3642</v>
      </c>
      <c r="B1601" s="16" t="s">
        <v>5610</v>
      </c>
      <c r="C1601" s="16" t="s">
        <v>7125</v>
      </c>
      <c r="D1601" s="17" t="s">
        <v>330</v>
      </c>
    </row>
    <row r="1602" spans="1:4" ht="27" x14ac:dyDescent="0.25">
      <c r="A1602" s="27" t="s">
        <v>3643</v>
      </c>
      <c r="B1602" s="27" t="s">
        <v>5611</v>
      </c>
      <c r="C1602" s="27" t="s">
        <v>7126</v>
      </c>
      <c r="D1602" s="28" t="s">
        <v>333</v>
      </c>
    </row>
    <row r="1603" spans="1:4" ht="13.5" x14ac:dyDescent="0.25">
      <c r="A1603" s="27" t="s">
        <v>3644</v>
      </c>
      <c r="B1603" s="27" t="s">
        <v>5612</v>
      </c>
      <c r="C1603" s="27" t="s">
        <v>7127</v>
      </c>
      <c r="D1603" s="28" t="s">
        <v>369</v>
      </c>
    </row>
    <row r="1604" spans="1:4" ht="40.5" x14ac:dyDescent="0.25">
      <c r="A1604" s="27" t="s">
        <v>3645</v>
      </c>
      <c r="B1604" s="27" t="s">
        <v>5613</v>
      </c>
      <c r="C1604" s="27" t="s">
        <v>7128</v>
      </c>
      <c r="D1604" s="28" t="s">
        <v>384</v>
      </c>
    </row>
    <row r="1605" spans="1:4" ht="40.5" x14ac:dyDescent="0.25">
      <c r="A1605" s="27" t="s">
        <v>3646</v>
      </c>
      <c r="B1605" s="27" t="s">
        <v>5614</v>
      </c>
      <c r="C1605" s="27" t="s">
        <v>7129</v>
      </c>
      <c r="D1605" s="28" t="s">
        <v>459</v>
      </c>
    </row>
    <row r="1606" spans="1:4" ht="27" x14ac:dyDescent="0.25">
      <c r="A1606" s="27" t="s">
        <v>3647</v>
      </c>
      <c r="B1606" s="27" t="s">
        <v>5615</v>
      </c>
      <c r="C1606" s="27" t="s">
        <v>7130</v>
      </c>
      <c r="D1606" s="28" t="s">
        <v>588</v>
      </c>
    </row>
    <row r="1607" spans="1:4" ht="13.5" x14ac:dyDescent="0.25">
      <c r="A1607" s="27" t="s">
        <v>3648</v>
      </c>
      <c r="B1607" s="27" t="s">
        <v>5616</v>
      </c>
      <c r="C1607" s="27" t="s">
        <v>7131</v>
      </c>
      <c r="D1607" s="28" t="s">
        <v>650</v>
      </c>
    </row>
    <row r="1608" spans="1:4" ht="54" x14ac:dyDescent="0.25">
      <c r="A1608" s="27" t="s">
        <v>3649</v>
      </c>
      <c r="B1608" s="27" t="s">
        <v>5617</v>
      </c>
      <c r="C1608" s="27" t="s">
        <v>7132</v>
      </c>
      <c r="D1608" s="28" t="s">
        <v>674</v>
      </c>
    </row>
    <row r="1609" spans="1:4" ht="40.5" x14ac:dyDescent="0.25">
      <c r="A1609" s="27" t="s">
        <v>3650</v>
      </c>
      <c r="B1609" s="27" t="s">
        <v>5618</v>
      </c>
      <c r="C1609" s="27" t="s">
        <v>7133</v>
      </c>
      <c r="D1609" s="28" t="s">
        <v>722</v>
      </c>
    </row>
    <row r="1610" spans="1:4" ht="27" x14ac:dyDescent="0.25">
      <c r="A1610" s="27" t="s">
        <v>3651</v>
      </c>
      <c r="B1610" s="27" t="s">
        <v>5619</v>
      </c>
      <c r="C1610" s="27" t="s">
        <v>7134</v>
      </c>
      <c r="D1610" s="28" t="s">
        <v>755</v>
      </c>
    </row>
    <row r="1611" spans="1:4" ht="27" x14ac:dyDescent="0.25">
      <c r="A1611" s="27" t="s">
        <v>3652</v>
      </c>
      <c r="B1611" s="27" t="s">
        <v>5620</v>
      </c>
      <c r="C1611" s="27" t="s">
        <v>7135</v>
      </c>
      <c r="D1611" s="28" t="s">
        <v>863</v>
      </c>
    </row>
    <row r="1612" spans="1:4" ht="13.5" x14ac:dyDescent="0.25">
      <c r="A1612" s="27" t="s">
        <v>3653</v>
      </c>
      <c r="B1612" s="27" t="s">
        <v>5621</v>
      </c>
      <c r="C1612" s="27" t="s">
        <v>7136</v>
      </c>
      <c r="D1612" s="28" t="s">
        <v>914</v>
      </c>
    </row>
    <row r="1613" spans="1:4" ht="27" x14ac:dyDescent="0.25">
      <c r="A1613" s="16" t="s">
        <v>3669</v>
      </c>
      <c r="B1613" s="16" t="s">
        <v>5622</v>
      </c>
      <c r="C1613" s="16" t="s">
        <v>7111</v>
      </c>
      <c r="D1613" s="17" t="s">
        <v>3697</v>
      </c>
    </row>
    <row r="1614" spans="1:4" ht="13.5" x14ac:dyDescent="0.25">
      <c r="A1614" s="16" t="s">
        <v>3670</v>
      </c>
      <c r="B1614" s="16" t="s">
        <v>5623</v>
      </c>
      <c r="C1614" s="16" t="s">
        <v>7137</v>
      </c>
      <c r="D1614" s="17" t="s">
        <v>170</v>
      </c>
    </row>
    <row r="1615" spans="1:4" ht="13.5" x14ac:dyDescent="0.25">
      <c r="A1615" s="16" t="s">
        <v>3671</v>
      </c>
      <c r="B1615" s="16" t="s">
        <v>5624</v>
      </c>
      <c r="C1615" s="16" t="s">
        <v>7138</v>
      </c>
      <c r="D1615" s="17" t="s">
        <v>330</v>
      </c>
    </row>
    <row r="1616" spans="1:4" ht="27" x14ac:dyDescent="0.25">
      <c r="A1616" s="27" t="s">
        <v>3672</v>
      </c>
      <c r="B1616" s="27" t="s">
        <v>5625</v>
      </c>
      <c r="C1616" s="27" t="s">
        <v>7139</v>
      </c>
      <c r="D1616" s="28" t="s">
        <v>333</v>
      </c>
    </row>
    <row r="1617" spans="1:4" ht="13.5" x14ac:dyDescent="0.25">
      <c r="A1617" s="27" t="s">
        <v>3673</v>
      </c>
      <c r="B1617" s="27" t="s">
        <v>5626</v>
      </c>
      <c r="C1617" s="27" t="s">
        <v>7140</v>
      </c>
      <c r="D1617" s="28" t="s">
        <v>369</v>
      </c>
    </row>
    <row r="1618" spans="1:4" ht="40.5" x14ac:dyDescent="0.25">
      <c r="A1618" s="27" t="s">
        <v>3674</v>
      </c>
      <c r="B1618" s="27" t="s">
        <v>5627</v>
      </c>
      <c r="C1618" s="27" t="s">
        <v>7141</v>
      </c>
      <c r="D1618" s="28" t="s">
        <v>384</v>
      </c>
    </row>
    <row r="1619" spans="1:4" ht="40.5" x14ac:dyDescent="0.25">
      <c r="A1619" s="27" t="s">
        <v>3675</v>
      </c>
      <c r="B1619" s="27" t="s">
        <v>5628</v>
      </c>
      <c r="C1619" s="27" t="s">
        <v>7142</v>
      </c>
      <c r="D1619" s="28" t="s">
        <v>459</v>
      </c>
    </row>
    <row r="1620" spans="1:4" ht="27" x14ac:dyDescent="0.25">
      <c r="A1620" s="27" t="s">
        <v>3676</v>
      </c>
      <c r="B1620" s="27" t="s">
        <v>5629</v>
      </c>
      <c r="C1620" s="27" t="s">
        <v>7143</v>
      </c>
      <c r="D1620" s="28" t="s">
        <v>588</v>
      </c>
    </row>
    <row r="1621" spans="1:4" ht="13.5" x14ac:dyDescent="0.25">
      <c r="A1621" s="27" t="s">
        <v>3677</v>
      </c>
      <c r="B1621" s="27" t="s">
        <v>5630</v>
      </c>
      <c r="C1621" s="27" t="s">
        <v>7144</v>
      </c>
      <c r="D1621" s="28" t="s">
        <v>650</v>
      </c>
    </row>
    <row r="1622" spans="1:4" ht="54" x14ac:dyDescent="0.25">
      <c r="A1622" s="27" t="s">
        <v>3678</v>
      </c>
      <c r="B1622" s="27" t="s">
        <v>5631</v>
      </c>
      <c r="C1622" s="27" t="s">
        <v>7145</v>
      </c>
      <c r="D1622" s="28" t="s">
        <v>674</v>
      </c>
    </row>
    <row r="1623" spans="1:4" ht="40.5" x14ac:dyDescent="0.25">
      <c r="A1623" s="27" t="s">
        <v>3679</v>
      </c>
      <c r="B1623" s="27" t="s">
        <v>5632</v>
      </c>
      <c r="C1623" s="27" t="s">
        <v>7146</v>
      </c>
      <c r="D1623" s="28" t="s">
        <v>722</v>
      </c>
    </row>
    <row r="1624" spans="1:4" ht="27" x14ac:dyDescent="0.25">
      <c r="A1624" s="27" t="s">
        <v>3680</v>
      </c>
      <c r="B1624" s="27" t="s">
        <v>5633</v>
      </c>
      <c r="C1624" s="27" t="s">
        <v>7147</v>
      </c>
      <c r="D1624" s="28" t="s">
        <v>755</v>
      </c>
    </row>
    <row r="1625" spans="1:4" ht="27" x14ac:dyDescent="0.25">
      <c r="A1625" s="27" t="s">
        <v>3681</v>
      </c>
      <c r="B1625" s="27" t="s">
        <v>5634</v>
      </c>
      <c r="C1625" s="27" t="s">
        <v>7148</v>
      </c>
      <c r="D1625" s="28" t="s">
        <v>863</v>
      </c>
    </row>
    <row r="1626" spans="1:4" ht="13.5" x14ac:dyDescent="0.25">
      <c r="A1626" s="27" t="s">
        <v>3682</v>
      </c>
      <c r="B1626" s="27" t="s">
        <v>5635</v>
      </c>
      <c r="C1626" s="27" t="s">
        <v>7149</v>
      </c>
      <c r="D1626" s="28" t="s">
        <v>914</v>
      </c>
    </row>
    <row r="1627" spans="1:4" ht="27" x14ac:dyDescent="0.25">
      <c r="A1627" s="16" t="s">
        <v>3698</v>
      </c>
      <c r="B1627" s="16" t="s">
        <v>5636</v>
      </c>
      <c r="C1627" s="16" t="s">
        <v>7112</v>
      </c>
      <c r="D1627" s="17" t="s">
        <v>3726</v>
      </c>
    </row>
    <row r="1628" spans="1:4" ht="13.5" x14ac:dyDescent="0.25">
      <c r="A1628" s="16" t="s">
        <v>3700</v>
      </c>
      <c r="B1628" s="16" t="s">
        <v>5637</v>
      </c>
      <c r="C1628" s="16" t="s">
        <v>7150</v>
      </c>
      <c r="D1628" s="17" t="s">
        <v>170</v>
      </c>
    </row>
    <row r="1629" spans="1:4" ht="13.5" x14ac:dyDescent="0.25">
      <c r="A1629" s="16" t="s">
        <v>3702</v>
      </c>
      <c r="B1629" s="16" t="s">
        <v>5638</v>
      </c>
      <c r="C1629" s="16" t="s">
        <v>7151</v>
      </c>
      <c r="D1629" s="17" t="s">
        <v>330</v>
      </c>
    </row>
    <row r="1630" spans="1:4" ht="27" x14ac:dyDescent="0.25">
      <c r="A1630" s="27" t="s">
        <v>3704</v>
      </c>
      <c r="B1630" s="27" t="s">
        <v>5639</v>
      </c>
      <c r="C1630" s="27" t="s">
        <v>7152</v>
      </c>
      <c r="D1630" s="28" t="s">
        <v>333</v>
      </c>
    </row>
    <row r="1631" spans="1:4" ht="13.5" x14ac:dyDescent="0.25">
      <c r="A1631" s="27" t="s">
        <v>3706</v>
      </c>
      <c r="B1631" s="27" t="s">
        <v>5640</v>
      </c>
      <c r="C1631" s="27" t="s">
        <v>7153</v>
      </c>
      <c r="D1631" s="28" t="s">
        <v>369</v>
      </c>
    </row>
    <row r="1632" spans="1:4" ht="40.5" x14ac:dyDescent="0.25">
      <c r="A1632" s="27" t="s">
        <v>3708</v>
      </c>
      <c r="B1632" s="27" t="s">
        <v>5641</v>
      </c>
      <c r="C1632" s="27" t="s">
        <v>7154</v>
      </c>
      <c r="D1632" s="28" t="s">
        <v>384</v>
      </c>
    </row>
    <row r="1633" spans="1:4" ht="40.5" x14ac:dyDescent="0.25">
      <c r="A1633" s="27" t="s">
        <v>3710</v>
      </c>
      <c r="B1633" s="27" t="s">
        <v>5642</v>
      </c>
      <c r="C1633" s="27" t="s">
        <v>7155</v>
      </c>
      <c r="D1633" s="28" t="s">
        <v>459</v>
      </c>
    </row>
    <row r="1634" spans="1:4" ht="27" x14ac:dyDescent="0.25">
      <c r="A1634" s="27" t="s">
        <v>3712</v>
      </c>
      <c r="B1634" s="27" t="s">
        <v>5643</v>
      </c>
      <c r="C1634" s="27" t="s">
        <v>7156</v>
      </c>
      <c r="D1634" s="28" t="s">
        <v>588</v>
      </c>
    </row>
    <row r="1635" spans="1:4" ht="13.5" x14ac:dyDescent="0.25">
      <c r="A1635" s="27" t="s">
        <v>3714</v>
      </c>
      <c r="B1635" s="27" t="s">
        <v>5644</v>
      </c>
      <c r="C1635" s="27" t="s">
        <v>7157</v>
      </c>
      <c r="D1635" s="28" t="s">
        <v>650</v>
      </c>
    </row>
    <row r="1636" spans="1:4" ht="54" x14ac:dyDescent="0.25">
      <c r="A1636" s="27" t="s">
        <v>3716</v>
      </c>
      <c r="B1636" s="27" t="s">
        <v>5645</v>
      </c>
      <c r="C1636" s="27" t="s">
        <v>7158</v>
      </c>
      <c r="D1636" s="28" t="s">
        <v>674</v>
      </c>
    </row>
    <row r="1637" spans="1:4" ht="40.5" x14ac:dyDescent="0.25">
      <c r="A1637" s="27" t="s">
        <v>3718</v>
      </c>
      <c r="B1637" s="27" t="s">
        <v>5646</v>
      </c>
      <c r="C1637" s="27" t="s">
        <v>7159</v>
      </c>
      <c r="D1637" s="28" t="s">
        <v>722</v>
      </c>
    </row>
    <row r="1638" spans="1:4" ht="27" x14ac:dyDescent="0.25">
      <c r="A1638" s="27" t="s">
        <v>3720</v>
      </c>
      <c r="B1638" s="27" t="s">
        <v>5647</v>
      </c>
      <c r="C1638" s="27" t="s">
        <v>7160</v>
      </c>
      <c r="D1638" s="28" t="s">
        <v>755</v>
      </c>
    </row>
    <row r="1639" spans="1:4" ht="27" x14ac:dyDescent="0.25">
      <c r="A1639" s="27" t="s">
        <v>3722</v>
      </c>
      <c r="B1639" s="27" t="s">
        <v>5648</v>
      </c>
      <c r="C1639" s="27" t="s">
        <v>7161</v>
      </c>
      <c r="D1639" s="28" t="s">
        <v>863</v>
      </c>
    </row>
    <row r="1640" spans="1:4" ht="13.5" x14ac:dyDescent="0.25">
      <c r="A1640" s="27" t="s">
        <v>3724</v>
      </c>
      <c r="B1640" s="27" t="s">
        <v>5649</v>
      </c>
      <c r="C1640" s="27" t="s">
        <v>7162</v>
      </c>
      <c r="D1640" s="28" t="s">
        <v>914</v>
      </c>
    </row>
    <row r="1641" spans="1:4" ht="27" x14ac:dyDescent="0.25">
      <c r="A1641" s="16" t="s">
        <v>1531</v>
      </c>
      <c r="B1641" s="16" t="s">
        <v>5650</v>
      </c>
      <c r="C1641" s="16" t="s">
        <v>7113</v>
      </c>
      <c r="D1641" s="17" t="s">
        <v>1533</v>
      </c>
    </row>
    <row r="1642" spans="1:4" ht="13.5" x14ac:dyDescent="0.25">
      <c r="A1642" s="16" t="s">
        <v>1534</v>
      </c>
      <c r="B1642" s="16" t="s">
        <v>5651</v>
      </c>
      <c r="C1642" s="16" t="s">
        <v>7163</v>
      </c>
      <c r="D1642" s="17" t="s">
        <v>170</v>
      </c>
    </row>
    <row r="1643" spans="1:4" ht="13.5" x14ac:dyDescent="0.25">
      <c r="A1643" s="16" t="s">
        <v>1536</v>
      </c>
      <c r="B1643" s="16" t="s">
        <v>5652</v>
      </c>
      <c r="C1643" s="16" t="s">
        <v>7164</v>
      </c>
      <c r="D1643" s="17" t="s">
        <v>330</v>
      </c>
    </row>
    <row r="1644" spans="1:4" ht="27" x14ac:dyDescent="0.25">
      <c r="A1644" s="27" t="s">
        <v>1538</v>
      </c>
      <c r="B1644" s="27" t="s">
        <v>5653</v>
      </c>
      <c r="C1644" s="27" t="s">
        <v>7165</v>
      </c>
      <c r="D1644" s="28" t="s">
        <v>333</v>
      </c>
    </row>
    <row r="1645" spans="1:4" ht="13.5" x14ac:dyDescent="0.25">
      <c r="A1645" s="27" t="s">
        <v>1540</v>
      </c>
      <c r="B1645" s="27" t="s">
        <v>5654</v>
      </c>
      <c r="C1645" s="27" t="s">
        <v>7166</v>
      </c>
      <c r="D1645" s="28" t="s">
        <v>369</v>
      </c>
    </row>
    <row r="1646" spans="1:4" ht="40.5" x14ac:dyDescent="0.25">
      <c r="A1646" s="27" t="s">
        <v>1542</v>
      </c>
      <c r="B1646" s="27" t="s">
        <v>5655</v>
      </c>
      <c r="C1646" s="27" t="s">
        <v>7167</v>
      </c>
      <c r="D1646" s="28" t="s">
        <v>384</v>
      </c>
    </row>
    <row r="1647" spans="1:4" ht="40.5" x14ac:dyDescent="0.25">
      <c r="A1647" s="27" t="s">
        <v>1544</v>
      </c>
      <c r="B1647" s="27" t="s">
        <v>5656</v>
      </c>
      <c r="C1647" s="27" t="s">
        <v>7168</v>
      </c>
      <c r="D1647" s="28" t="s">
        <v>459</v>
      </c>
    </row>
    <row r="1648" spans="1:4" ht="27" x14ac:dyDescent="0.25">
      <c r="A1648" s="27" t="s">
        <v>1546</v>
      </c>
      <c r="B1648" s="27" t="s">
        <v>5657</v>
      </c>
      <c r="C1648" s="27" t="s">
        <v>7169</v>
      </c>
      <c r="D1648" s="28" t="s">
        <v>588</v>
      </c>
    </row>
    <row r="1649" spans="1:4" ht="13.5" x14ac:dyDescent="0.25">
      <c r="A1649" s="27" t="s">
        <v>1548</v>
      </c>
      <c r="B1649" s="27" t="s">
        <v>5658</v>
      </c>
      <c r="C1649" s="27" t="s">
        <v>7170</v>
      </c>
      <c r="D1649" s="28" t="s">
        <v>650</v>
      </c>
    </row>
    <row r="1650" spans="1:4" ht="54" x14ac:dyDescent="0.25">
      <c r="A1650" s="27" t="s">
        <v>1550</v>
      </c>
      <c r="B1650" s="27" t="s">
        <v>5659</v>
      </c>
      <c r="C1650" s="27" t="s">
        <v>7171</v>
      </c>
      <c r="D1650" s="28" t="s">
        <v>674</v>
      </c>
    </row>
    <row r="1651" spans="1:4" ht="40.5" x14ac:dyDescent="0.25">
      <c r="A1651" s="27" t="s">
        <v>1552</v>
      </c>
      <c r="B1651" s="27" t="s">
        <v>5660</v>
      </c>
      <c r="C1651" s="27" t="s">
        <v>7172</v>
      </c>
      <c r="D1651" s="28" t="s">
        <v>722</v>
      </c>
    </row>
    <row r="1652" spans="1:4" ht="27" x14ac:dyDescent="0.25">
      <c r="A1652" s="27" t="s">
        <v>1554</v>
      </c>
      <c r="B1652" s="27" t="s">
        <v>5661</v>
      </c>
      <c r="C1652" s="27" t="s">
        <v>7173</v>
      </c>
      <c r="D1652" s="28" t="s">
        <v>755</v>
      </c>
    </row>
    <row r="1653" spans="1:4" ht="27" x14ac:dyDescent="0.25">
      <c r="A1653" s="27" t="s">
        <v>1556</v>
      </c>
      <c r="B1653" s="27" t="s">
        <v>5662</v>
      </c>
      <c r="C1653" s="27" t="s">
        <v>7174</v>
      </c>
      <c r="D1653" s="28" t="s">
        <v>863</v>
      </c>
    </row>
    <row r="1654" spans="1:4" ht="13.5" x14ac:dyDescent="0.25">
      <c r="A1654" s="27" t="s">
        <v>1558</v>
      </c>
      <c r="B1654" s="27" t="s">
        <v>5663</v>
      </c>
      <c r="C1654" s="27" t="s">
        <v>7175</v>
      </c>
      <c r="D1654" s="28" t="s">
        <v>914</v>
      </c>
    </row>
    <row r="1655" spans="1:4" ht="27" x14ac:dyDescent="0.25">
      <c r="A1655" s="16" t="s">
        <v>3727</v>
      </c>
      <c r="B1655" s="16" t="s">
        <v>5664</v>
      </c>
      <c r="C1655" s="16" t="s">
        <v>7114</v>
      </c>
      <c r="D1655" s="17" t="s">
        <v>3755</v>
      </c>
    </row>
    <row r="1656" spans="1:4" ht="13.5" x14ac:dyDescent="0.25">
      <c r="A1656" s="16" t="s">
        <v>3729</v>
      </c>
      <c r="B1656" s="16" t="s">
        <v>5665</v>
      </c>
      <c r="C1656" s="16" t="s">
        <v>7176</v>
      </c>
      <c r="D1656" s="17" t="s">
        <v>170</v>
      </c>
    </row>
    <row r="1657" spans="1:4" ht="13.5" x14ac:dyDescent="0.25">
      <c r="A1657" s="16" t="s">
        <v>3731</v>
      </c>
      <c r="B1657" s="16" t="s">
        <v>5666</v>
      </c>
      <c r="C1657" s="16" t="s">
        <v>7177</v>
      </c>
      <c r="D1657" s="17" t="s">
        <v>330</v>
      </c>
    </row>
    <row r="1658" spans="1:4" ht="27" x14ac:dyDescent="0.25">
      <c r="A1658" s="27" t="s">
        <v>3733</v>
      </c>
      <c r="B1658" s="27" t="s">
        <v>5667</v>
      </c>
      <c r="C1658" s="27" t="s">
        <v>7178</v>
      </c>
      <c r="D1658" s="28" t="s">
        <v>333</v>
      </c>
    </row>
    <row r="1659" spans="1:4" ht="13.5" x14ac:dyDescent="0.25">
      <c r="A1659" s="27" t="s">
        <v>3735</v>
      </c>
      <c r="B1659" s="27" t="s">
        <v>5668</v>
      </c>
      <c r="C1659" s="27" t="s">
        <v>7179</v>
      </c>
      <c r="D1659" s="28" t="s">
        <v>369</v>
      </c>
    </row>
    <row r="1660" spans="1:4" ht="40.5" x14ac:dyDescent="0.25">
      <c r="A1660" s="27" t="s">
        <v>3737</v>
      </c>
      <c r="B1660" s="27" t="s">
        <v>5669</v>
      </c>
      <c r="C1660" s="27" t="s">
        <v>7180</v>
      </c>
      <c r="D1660" s="28" t="s">
        <v>384</v>
      </c>
    </row>
    <row r="1661" spans="1:4" ht="40.5" x14ac:dyDescent="0.25">
      <c r="A1661" s="27" t="s">
        <v>3739</v>
      </c>
      <c r="B1661" s="27" t="s">
        <v>5670</v>
      </c>
      <c r="C1661" s="27" t="s">
        <v>7181</v>
      </c>
      <c r="D1661" s="28" t="s">
        <v>459</v>
      </c>
    </row>
    <row r="1662" spans="1:4" ht="27" x14ac:dyDescent="0.25">
      <c r="A1662" s="27" t="s">
        <v>3741</v>
      </c>
      <c r="B1662" s="27" t="s">
        <v>5671</v>
      </c>
      <c r="C1662" s="27" t="s">
        <v>7182</v>
      </c>
      <c r="D1662" s="28" t="s">
        <v>588</v>
      </c>
    </row>
    <row r="1663" spans="1:4" ht="13.5" x14ac:dyDescent="0.25">
      <c r="A1663" s="27" t="s">
        <v>3743</v>
      </c>
      <c r="B1663" s="27" t="s">
        <v>5672</v>
      </c>
      <c r="C1663" s="27" t="s">
        <v>7183</v>
      </c>
      <c r="D1663" s="28" t="s">
        <v>650</v>
      </c>
    </row>
    <row r="1664" spans="1:4" ht="54" x14ac:dyDescent="0.25">
      <c r="A1664" s="27" t="s">
        <v>3745</v>
      </c>
      <c r="B1664" s="27" t="s">
        <v>5673</v>
      </c>
      <c r="C1664" s="27" t="s">
        <v>7184</v>
      </c>
      <c r="D1664" s="28" t="s">
        <v>674</v>
      </c>
    </row>
    <row r="1665" spans="1:4" ht="40.5" x14ac:dyDescent="0.25">
      <c r="A1665" s="27" t="s">
        <v>3747</v>
      </c>
      <c r="B1665" s="27" t="s">
        <v>5674</v>
      </c>
      <c r="C1665" s="27" t="s">
        <v>7185</v>
      </c>
      <c r="D1665" s="28" t="s">
        <v>722</v>
      </c>
    </row>
    <row r="1666" spans="1:4" ht="27" x14ac:dyDescent="0.25">
      <c r="A1666" s="27" t="s">
        <v>3749</v>
      </c>
      <c r="B1666" s="27" t="s">
        <v>5675</v>
      </c>
      <c r="C1666" s="27" t="s">
        <v>7186</v>
      </c>
      <c r="D1666" s="28" t="s">
        <v>755</v>
      </c>
    </row>
    <row r="1667" spans="1:4" ht="27" x14ac:dyDescent="0.25">
      <c r="A1667" s="27" t="s">
        <v>3751</v>
      </c>
      <c r="B1667" s="27" t="s">
        <v>5676</v>
      </c>
      <c r="C1667" s="27" t="s">
        <v>7187</v>
      </c>
      <c r="D1667" s="28" t="s">
        <v>863</v>
      </c>
    </row>
    <row r="1668" spans="1:4" ht="13.5" x14ac:dyDescent="0.25">
      <c r="A1668" s="27" t="s">
        <v>3753</v>
      </c>
      <c r="B1668" s="27" t="s">
        <v>5677</v>
      </c>
      <c r="C1668" s="27" t="s">
        <v>7188</v>
      </c>
      <c r="D1668" s="28" t="s">
        <v>914</v>
      </c>
    </row>
    <row r="1669" spans="1:4" ht="27" x14ac:dyDescent="0.25">
      <c r="A1669" s="16" t="s">
        <v>3756</v>
      </c>
      <c r="B1669" s="16" t="s">
        <v>5678</v>
      </c>
      <c r="C1669" s="16" t="s">
        <v>7115</v>
      </c>
      <c r="D1669" s="17" t="s">
        <v>3784</v>
      </c>
    </row>
    <row r="1670" spans="1:4" ht="13.5" x14ac:dyDescent="0.25">
      <c r="A1670" s="16" t="s">
        <v>3758</v>
      </c>
      <c r="B1670" s="16" t="s">
        <v>5679</v>
      </c>
      <c r="C1670" s="16" t="s">
        <v>7189</v>
      </c>
      <c r="D1670" s="17" t="s">
        <v>170</v>
      </c>
    </row>
    <row r="1671" spans="1:4" ht="13.5" x14ac:dyDescent="0.25">
      <c r="A1671" s="16" t="s">
        <v>3760</v>
      </c>
      <c r="B1671" s="16" t="s">
        <v>5680</v>
      </c>
      <c r="C1671" s="16" t="s">
        <v>7190</v>
      </c>
      <c r="D1671" s="17" t="s">
        <v>330</v>
      </c>
    </row>
    <row r="1672" spans="1:4" ht="27" x14ac:dyDescent="0.25">
      <c r="A1672" s="27" t="s">
        <v>3762</v>
      </c>
      <c r="B1672" s="27" t="s">
        <v>5681</v>
      </c>
      <c r="C1672" s="27" t="s">
        <v>7191</v>
      </c>
      <c r="D1672" s="28" t="s">
        <v>333</v>
      </c>
    </row>
    <row r="1673" spans="1:4" ht="13.5" x14ac:dyDescent="0.25">
      <c r="A1673" s="27" t="s">
        <v>3764</v>
      </c>
      <c r="B1673" s="27" t="s">
        <v>5682</v>
      </c>
      <c r="C1673" s="27" t="s">
        <v>7192</v>
      </c>
      <c r="D1673" s="28" t="s">
        <v>369</v>
      </c>
    </row>
    <row r="1674" spans="1:4" ht="40.5" x14ac:dyDescent="0.25">
      <c r="A1674" s="27" t="s">
        <v>3766</v>
      </c>
      <c r="B1674" s="27" t="s">
        <v>5683</v>
      </c>
      <c r="C1674" s="27" t="s">
        <v>7193</v>
      </c>
      <c r="D1674" s="28" t="s">
        <v>384</v>
      </c>
    </row>
    <row r="1675" spans="1:4" ht="40.5" x14ac:dyDescent="0.25">
      <c r="A1675" s="27" t="s">
        <v>3768</v>
      </c>
      <c r="B1675" s="27" t="s">
        <v>5684</v>
      </c>
      <c r="C1675" s="27" t="s">
        <v>7194</v>
      </c>
      <c r="D1675" s="28" t="s">
        <v>459</v>
      </c>
    </row>
    <row r="1676" spans="1:4" ht="27" x14ac:dyDescent="0.25">
      <c r="A1676" s="27" t="s">
        <v>3770</v>
      </c>
      <c r="B1676" s="27" t="s">
        <v>5685</v>
      </c>
      <c r="C1676" s="27" t="s">
        <v>7195</v>
      </c>
      <c r="D1676" s="28" t="s">
        <v>588</v>
      </c>
    </row>
    <row r="1677" spans="1:4" ht="13.5" x14ac:dyDescent="0.25">
      <c r="A1677" s="27" t="s">
        <v>3772</v>
      </c>
      <c r="B1677" s="27" t="s">
        <v>5686</v>
      </c>
      <c r="C1677" s="27" t="s">
        <v>7196</v>
      </c>
      <c r="D1677" s="28" t="s">
        <v>650</v>
      </c>
    </row>
    <row r="1678" spans="1:4" ht="54" x14ac:dyDescent="0.25">
      <c r="A1678" s="27" t="s">
        <v>3774</v>
      </c>
      <c r="B1678" s="27" t="s">
        <v>5687</v>
      </c>
      <c r="C1678" s="27" t="s">
        <v>7197</v>
      </c>
      <c r="D1678" s="28" t="s">
        <v>674</v>
      </c>
    </row>
    <row r="1679" spans="1:4" ht="40.5" x14ac:dyDescent="0.25">
      <c r="A1679" s="27" t="s">
        <v>3776</v>
      </c>
      <c r="B1679" s="27" t="s">
        <v>5688</v>
      </c>
      <c r="C1679" s="27" t="s">
        <v>7198</v>
      </c>
      <c r="D1679" s="28" t="s">
        <v>722</v>
      </c>
    </row>
    <row r="1680" spans="1:4" ht="27" x14ac:dyDescent="0.25">
      <c r="A1680" s="27" t="s">
        <v>3778</v>
      </c>
      <c r="B1680" s="27" t="s">
        <v>5689</v>
      </c>
      <c r="C1680" s="27" t="s">
        <v>7199</v>
      </c>
      <c r="D1680" s="28" t="s">
        <v>755</v>
      </c>
    </row>
    <row r="1681" spans="1:4" ht="27" x14ac:dyDescent="0.25">
      <c r="A1681" s="27" t="s">
        <v>3780</v>
      </c>
      <c r="B1681" s="27" t="s">
        <v>5690</v>
      </c>
      <c r="C1681" s="27" t="s">
        <v>7200</v>
      </c>
      <c r="D1681" s="28" t="s">
        <v>863</v>
      </c>
    </row>
    <row r="1682" spans="1:4" ht="13.5" x14ac:dyDescent="0.25">
      <c r="A1682" s="27" t="s">
        <v>3782</v>
      </c>
      <c r="B1682" s="27" t="s">
        <v>5691</v>
      </c>
      <c r="C1682" s="27" t="s">
        <v>7201</v>
      </c>
      <c r="D1682" s="28" t="s">
        <v>914</v>
      </c>
    </row>
    <row r="1683" spans="1:4" ht="13.5" x14ac:dyDescent="0.25">
      <c r="A1683" s="16" t="s">
        <v>3785</v>
      </c>
      <c r="B1683" s="16" t="s">
        <v>5692</v>
      </c>
      <c r="C1683" s="16" t="s">
        <v>7116</v>
      </c>
      <c r="D1683" s="17" t="s">
        <v>3813</v>
      </c>
    </row>
    <row r="1684" spans="1:4" ht="13.5" x14ac:dyDescent="0.25">
      <c r="A1684" s="16" t="s">
        <v>3787</v>
      </c>
      <c r="B1684" s="16" t="s">
        <v>5693</v>
      </c>
      <c r="C1684" s="16" t="s">
        <v>7202</v>
      </c>
      <c r="D1684" s="17" t="s">
        <v>170</v>
      </c>
    </row>
    <row r="1685" spans="1:4" ht="13.5" x14ac:dyDescent="0.25">
      <c r="A1685" s="16" t="s">
        <v>3789</v>
      </c>
      <c r="B1685" s="16" t="s">
        <v>5694</v>
      </c>
      <c r="C1685" s="16" t="s">
        <v>7203</v>
      </c>
      <c r="D1685" s="17" t="s">
        <v>330</v>
      </c>
    </row>
    <row r="1686" spans="1:4" ht="27" x14ac:dyDescent="0.25">
      <c r="A1686" s="27" t="s">
        <v>3791</v>
      </c>
      <c r="B1686" s="27" t="s">
        <v>5695</v>
      </c>
      <c r="C1686" s="27" t="s">
        <v>7204</v>
      </c>
      <c r="D1686" s="28" t="s">
        <v>333</v>
      </c>
    </row>
    <row r="1687" spans="1:4" ht="13.5" x14ac:dyDescent="0.25">
      <c r="A1687" s="27" t="s">
        <v>3793</v>
      </c>
      <c r="B1687" s="27" t="s">
        <v>5696</v>
      </c>
      <c r="C1687" s="27" t="s">
        <v>7205</v>
      </c>
      <c r="D1687" s="28" t="s">
        <v>369</v>
      </c>
    </row>
    <row r="1688" spans="1:4" ht="40.5" x14ac:dyDescent="0.25">
      <c r="A1688" s="27" t="s">
        <v>3795</v>
      </c>
      <c r="B1688" s="27" t="s">
        <v>5697</v>
      </c>
      <c r="C1688" s="27" t="s">
        <v>7206</v>
      </c>
      <c r="D1688" s="28" t="s">
        <v>384</v>
      </c>
    </row>
    <row r="1689" spans="1:4" ht="40.5" x14ac:dyDescent="0.25">
      <c r="A1689" s="27" t="s">
        <v>3797</v>
      </c>
      <c r="B1689" s="27" t="s">
        <v>5698</v>
      </c>
      <c r="C1689" s="27" t="s">
        <v>7207</v>
      </c>
      <c r="D1689" s="28" t="s">
        <v>459</v>
      </c>
    </row>
    <row r="1690" spans="1:4" ht="27" x14ac:dyDescent="0.25">
      <c r="A1690" s="27" t="s">
        <v>3799</v>
      </c>
      <c r="B1690" s="27" t="s">
        <v>5699</v>
      </c>
      <c r="C1690" s="27" t="s">
        <v>7208</v>
      </c>
      <c r="D1690" s="28" t="s">
        <v>588</v>
      </c>
    </row>
    <row r="1691" spans="1:4" ht="13.5" x14ac:dyDescent="0.25">
      <c r="A1691" s="27" t="s">
        <v>3801</v>
      </c>
      <c r="B1691" s="27" t="s">
        <v>5700</v>
      </c>
      <c r="C1691" s="27" t="s">
        <v>7209</v>
      </c>
      <c r="D1691" s="28" t="s">
        <v>650</v>
      </c>
    </row>
    <row r="1692" spans="1:4" ht="54" x14ac:dyDescent="0.25">
      <c r="A1692" s="27" t="s">
        <v>3803</v>
      </c>
      <c r="B1692" s="27" t="s">
        <v>5701</v>
      </c>
      <c r="C1692" s="27" t="s">
        <v>7210</v>
      </c>
      <c r="D1692" s="28" t="s">
        <v>674</v>
      </c>
    </row>
    <row r="1693" spans="1:4" ht="40.5" x14ac:dyDescent="0.25">
      <c r="A1693" s="27" t="s">
        <v>3805</v>
      </c>
      <c r="B1693" s="27" t="s">
        <v>5702</v>
      </c>
      <c r="C1693" s="27" t="s">
        <v>7211</v>
      </c>
      <c r="D1693" s="28" t="s">
        <v>722</v>
      </c>
    </row>
    <row r="1694" spans="1:4" ht="27" x14ac:dyDescent="0.25">
      <c r="A1694" s="27" t="s">
        <v>3807</v>
      </c>
      <c r="B1694" s="27" t="s">
        <v>5703</v>
      </c>
      <c r="C1694" s="27" t="s">
        <v>7212</v>
      </c>
      <c r="D1694" s="28" t="s">
        <v>755</v>
      </c>
    </row>
    <row r="1695" spans="1:4" ht="27" x14ac:dyDescent="0.25">
      <c r="A1695" s="27" t="s">
        <v>3809</v>
      </c>
      <c r="B1695" s="27" t="s">
        <v>5704</v>
      </c>
      <c r="C1695" s="27" t="s">
        <v>7213</v>
      </c>
      <c r="D1695" s="28" t="s">
        <v>863</v>
      </c>
    </row>
    <row r="1696" spans="1:4" ht="13.5" x14ac:dyDescent="0.25">
      <c r="A1696" s="27" t="s">
        <v>3811</v>
      </c>
      <c r="B1696" s="27" t="s">
        <v>5705</v>
      </c>
      <c r="C1696" s="27" t="s">
        <v>7214</v>
      </c>
      <c r="D1696" s="28" t="s">
        <v>914</v>
      </c>
    </row>
    <row r="1697" spans="1:4" ht="13.5" x14ac:dyDescent="0.25">
      <c r="A1697" s="16" t="s">
        <v>3814</v>
      </c>
      <c r="B1697" s="16" t="s">
        <v>5706</v>
      </c>
      <c r="C1697" s="16" t="s">
        <v>7117</v>
      </c>
      <c r="D1697" s="17" t="s">
        <v>3842</v>
      </c>
    </row>
    <row r="1698" spans="1:4" ht="13.5" x14ac:dyDescent="0.25">
      <c r="A1698" s="16" t="s">
        <v>3816</v>
      </c>
      <c r="B1698" s="16" t="s">
        <v>5707</v>
      </c>
      <c r="C1698" s="16" t="s">
        <v>7215</v>
      </c>
      <c r="D1698" s="17" t="s">
        <v>170</v>
      </c>
    </row>
    <row r="1699" spans="1:4" ht="13.5" x14ac:dyDescent="0.25">
      <c r="A1699" s="16" t="s">
        <v>3818</v>
      </c>
      <c r="B1699" s="16" t="s">
        <v>5708</v>
      </c>
      <c r="C1699" s="16" t="s">
        <v>7216</v>
      </c>
      <c r="D1699" s="17" t="s">
        <v>330</v>
      </c>
    </row>
    <row r="1700" spans="1:4" ht="27" x14ac:dyDescent="0.25">
      <c r="A1700" s="27" t="s">
        <v>3820</v>
      </c>
      <c r="B1700" s="27" t="s">
        <v>5709</v>
      </c>
      <c r="C1700" s="27" t="s">
        <v>7217</v>
      </c>
      <c r="D1700" s="28" t="s">
        <v>333</v>
      </c>
    </row>
    <row r="1701" spans="1:4" ht="13.5" x14ac:dyDescent="0.25">
      <c r="A1701" s="27" t="s">
        <v>3822</v>
      </c>
      <c r="B1701" s="27" t="s">
        <v>5710</v>
      </c>
      <c r="C1701" s="27" t="s">
        <v>7218</v>
      </c>
      <c r="D1701" s="28" t="s">
        <v>369</v>
      </c>
    </row>
    <row r="1702" spans="1:4" ht="40.5" x14ac:dyDescent="0.25">
      <c r="A1702" s="27" t="s">
        <v>3824</v>
      </c>
      <c r="B1702" s="27" t="s">
        <v>5711</v>
      </c>
      <c r="C1702" s="27" t="s">
        <v>7219</v>
      </c>
      <c r="D1702" s="28" t="s">
        <v>384</v>
      </c>
    </row>
    <row r="1703" spans="1:4" ht="40.5" x14ac:dyDescent="0.25">
      <c r="A1703" s="27" t="s">
        <v>3826</v>
      </c>
      <c r="B1703" s="27" t="s">
        <v>5712</v>
      </c>
      <c r="C1703" s="27" t="s">
        <v>7220</v>
      </c>
      <c r="D1703" s="28" t="s">
        <v>459</v>
      </c>
    </row>
    <row r="1704" spans="1:4" ht="27" x14ac:dyDescent="0.25">
      <c r="A1704" s="27" t="s">
        <v>3828</v>
      </c>
      <c r="B1704" s="27" t="s">
        <v>5713</v>
      </c>
      <c r="C1704" s="27" t="s">
        <v>7221</v>
      </c>
      <c r="D1704" s="28" t="s">
        <v>588</v>
      </c>
    </row>
    <row r="1705" spans="1:4" ht="13.5" x14ac:dyDescent="0.25">
      <c r="A1705" s="27" t="s">
        <v>3830</v>
      </c>
      <c r="B1705" s="27" t="s">
        <v>5714</v>
      </c>
      <c r="C1705" s="27" t="s">
        <v>7222</v>
      </c>
      <c r="D1705" s="28" t="s">
        <v>650</v>
      </c>
    </row>
    <row r="1706" spans="1:4" ht="54" x14ac:dyDescent="0.25">
      <c r="A1706" s="27" t="s">
        <v>3832</v>
      </c>
      <c r="B1706" s="27" t="s">
        <v>5715</v>
      </c>
      <c r="C1706" s="27" t="s">
        <v>7223</v>
      </c>
      <c r="D1706" s="28" t="s">
        <v>674</v>
      </c>
    </row>
    <row r="1707" spans="1:4" ht="40.5" x14ac:dyDescent="0.25">
      <c r="A1707" s="27" t="s">
        <v>3834</v>
      </c>
      <c r="B1707" s="27" t="s">
        <v>5716</v>
      </c>
      <c r="C1707" s="27" t="s">
        <v>7224</v>
      </c>
      <c r="D1707" s="28" t="s">
        <v>722</v>
      </c>
    </row>
    <row r="1708" spans="1:4" ht="27" x14ac:dyDescent="0.25">
      <c r="A1708" s="27" t="s">
        <v>3836</v>
      </c>
      <c r="B1708" s="27" t="s">
        <v>5717</v>
      </c>
      <c r="C1708" s="27" t="s">
        <v>7225</v>
      </c>
      <c r="D1708" s="28" t="s">
        <v>755</v>
      </c>
    </row>
    <row r="1709" spans="1:4" ht="27" x14ac:dyDescent="0.25">
      <c r="A1709" s="27" t="s">
        <v>3838</v>
      </c>
      <c r="B1709" s="27" t="s">
        <v>5718</v>
      </c>
      <c r="C1709" s="27" t="s">
        <v>7226</v>
      </c>
      <c r="D1709" s="28" t="s">
        <v>863</v>
      </c>
    </row>
    <row r="1710" spans="1:4" ht="13.5" x14ac:dyDescent="0.25">
      <c r="A1710" s="27" t="s">
        <v>3840</v>
      </c>
      <c r="B1710" s="27" t="s">
        <v>5719</v>
      </c>
      <c r="C1710" s="27" t="s">
        <v>7227</v>
      </c>
      <c r="D1710" s="28" t="s">
        <v>914</v>
      </c>
    </row>
    <row r="1711" spans="1:4" ht="27" x14ac:dyDescent="0.25">
      <c r="A1711" s="16" t="s">
        <v>3843</v>
      </c>
      <c r="B1711" s="16" t="s">
        <v>5720</v>
      </c>
      <c r="C1711" s="16" t="s">
        <v>7118</v>
      </c>
      <c r="D1711" s="17" t="s">
        <v>3871</v>
      </c>
    </row>
    <row r="1712" spans="1:4" ht="13.5" x14ac:dyDescent="0.25">
      <c r="A1712" s="16" t="s">
        <v>3845</v>
      </c>
      <c r="B1712" s="16" t="s">
        <v>5721</v>
      </c>
      <c r="C1712" s="16" t="s">
        <v>7228</v>
      </c>
      <c r="D1712" s="17" t="s">
        <v>170</v>
      </c>
    </row>
    <row r="1713" spans="1:4" ht="13.5" x14ac:dyDescent="0.25">
      <c r="A1713" s="16" t="s">
        <v>3847</v>
      </c>
      <c r="B1713" s="16" t="s">
        <v>5722</v>
      </c>
      <c r="C1713" s="16" t="s">
        <v>7229</v>
      </c>
      <c r="D1713" s="17" t="s">
        <v>330</v>
      </c>
    </row>
    <row r="1714" spans="1:4" ht="27" x14ac:dyDescent="0.25">
      <c r="A1714" s="27" t="s">
        <v>3849</v>
      </c>
      <c r="B1714" s="27" t="s">
        <v>5723</v>
      </c>
      <c r="C1714" s="27" t="s">
        <v>7230</v>
      </c>
      <c r="D1714" s="28" t="s">
        <v>333</v>
      </c>
    </row>
    <row r="1715" spans="1:4" ht="13.5" x14ac:dyDescent="0.25">
      <c r="A1715" s="27" t="s">
        <v>3851</v>
      </c>
      <c r="B1715" s="27" t="s">
        <v>5724</v>
      </c>
      <c r="C1715" s="27" t="s">
        <v>7231</v>
      </c>
      <c r="D1715" s="28" t="s">
        <v>369</v>
      </c>
    </row>
    <row r="1716" spans="1:4" ht="40.5" x14ac:dyDescent="0.25">
      <c r="A1716" s="27" t="s">
        <v>3853</v>
      </c>
      <c r="B1716" s="27" t="s">
        <v>5725</v>
      </c>
      <c r="C1716" s="27" t="s">
        <v>7232</v>
      </c>
      <c r="D1716" s="28" t="s">
        <v>384</v>
      </c>
    </row>
    <row r="1717" spans="1:4" ht="40.5" x14ac:dyDescent="0.25">
      <c r="A1717" s="27" t="s">
        <v>3855</v>
      </c>
      <c r="B1717" s="27" t="s">
        <v>5726</v>
      </c>
      <c r="C1717" s="27" t="s">
        <v>7233</v>
      </c>
      <c r="D1717" s="28" t="s">
        <v>459</v>
      </c>
    </row>
    <row r="1718" spans="1:4" ht="27" x14ac:dyDescent="0.25">
      <c r="A1718" s="27" t="s">
        <v>3857</v>
      </c>
      <c r="B1718" s="27" t="s">
        <v>5727</v>
      </c>
      <c r="C1718" s="27" t="s">
        <v>7234</v>
      </c>
      <c r="D1718" s="28" t="s">
        <v>588</v>
      </c>
    </row>
    <row r="1719" spans="1:4" ht="13.5" x14ac:dyDescent="0.25">
      <c r="A1719" s="27" t="s">
        <v>3859</v>
      </c>
      <c r="B1719" s="27" t="s">
        <v>5728</v>
      </c>
      <c r="C1719" s="27" t="s">
        <v>7235</v>
      </c>
      <c r="D1719" s="28" t="s">
        <v>650</v>
      </c>
    </row>
    <row r="1720" spans="1:4" ht="54" x14ac:dyDescent="0.25">
      <c r="A1720" s="27" t="s">
        <v>3861</v>
      </c>
      <c r="B1720" s="27" t="s">
        <v>5729</v>
      </c>
      <c r="C1720" s="27" t="s">
        <v>7236</v>
      </c>
      <c r="D1720" s="28" t="s">
        <v>674</v>
      </c>
    </row>
    <row r="1721" spans="1:4" ht="40.5" x14ac:dyDescent="0.25">
      <c r="A1721" s="27" t="s">
        <v>3863</v>
      </c>
      <c r="B1721" s="27" t="s">
        <v>5730</v>
      </c>
      <c r="C1721" s="27" t="s">
        <v>7237</v>
      </c>
      <c r="D1721" s="28" t="s">
        <v>722</v>
      </c>
    </row>
    <row r="1722" spans="1:4" ht="27" x14ac:dyDescent="0.25">
      <c r="A1722" s="27" t="s">
        <v>3865</v>
      </c>
      <c r="B1722" s="27" t="s">
        <v>5731</v>
      </c>
      <c r="C1722" s="27" t="s">
        <v>7238</v>
      </c>
      <c r="D1722" s="28" t="s">
        <v>755</v>
      </c>
    </row>
    <row r="1723" spans="1:4" ht="27" x14ac:dyDescent="0.25">
      <c r="A1723" s="27" t="s">
        <v>3867</v>
      </c>
      <c r="B1723" s="27" t="s">
        <v>5732</v>
      </c>
      <c r="C1723" s="27" t="s">
        <v>7239</v>
      </c>
      <c r="D1723" s="28" t="s">
        <v>863</v>
      </c>
    </row>
    <row r="1724" spans="1:4" ht="13.5" x14ac:dyDescent="0.25">
      <c r="A1724" s="27" t="s">
        <v>3869</v>
      </c>
      <c r="B1724" s="27" t="s">
        <v>5733</v>
      </c>
      <c r="C1724" s="27" t="s">
        <v>7240</v>
      </c>
      <c r="D1724" s="28" t="s">
        <v>914</v>
      </c>
    </row>
    <row r="1725" spans="1:4" ht="27" x14ac:dyDescent="0.25">
      <c r="A1725" s="16" t="s">
        <v>3872</v>
      </c>
      <c r="B1725" s="16" t="s">
        <v>5734</v>
      </c>
      <c r="C1725" s="16" t="s">
        <v>7119</v>
      </c>
      <c r="D1725" s="17" t="s">
        <v>3900</v>
      </c>
    </row>
    <row r="1726" spans="1:4" ht="13.5" x14ac:dyDescent="0.25">
      <c r="A1726" s="16" t="s">
        <v>3874</v>
      </c>
      <c r="B1726" s="16" t="s">
        <v>5735</v>
      </c>
      <c r="C1726" s="16" t="s">
        <v>7241</v>
      </c>
      <c r="D1726" s="17" t="s">
        <v>170</v>
      </c>
    </row>
    <row r="1727" spans="1:4" ht="13.5" x14ac:dyDescent="0.25">
      <c r="A1727" s="16" t="s">
        <v>3876</v>
      </c>
      <c r="B1727" s="16" t="s">
        <v>5736</v>
      </c>
      <c r="C1727" s="16" t="s">
        <v>7242</v>
      </c>
      <c r="D1727" s="17" t="s">
        <v>330</v>
      </c>
    </row>
    <row r="1728" spans="1:4" ht="27" x14ac:dyDescent="0.25">
      <c r="A1728" s="27" t="s">
        <v>3878</v>
      </c>
      <c r="B1728" s="27" t="s">
        <v>5737</v>
      </c>
      <c r="C1728" s="27" t="s">
        <v>7243</v>
      </c>
      <c r="D1728" s="28" t="s">
        <v>333</v>
      </c>
    </row>
    <row r="1729" spans="1:4" ht="13.5" x14ac:dyDescent="0.25">
      <c r="A1729" s="27" t="s">
        <v>3880</v>
      </c>
      <c r="B1729" s="27" t="s">
        <v>5738</v>
      </c>
      <c r="C1729" s="27" t="s">
        <v>7244</v>
      </c>
      <c r="D1729" s="28" t="s">
        <v>369</v>
      </c>
    </row>
    <row r="1730" spans="1:4" ht="40.5" x14ac:dyDescent="0.25">
      <c r="A1730" s="27" t="s">
        <v>3882</v>
      </c>
      <c r="B1730" s="27" t="s">
        <v>5739</v>
      </c>
      <c r="C1730" s="27" t="s">
        <v>7245</v>
      </c>
      <c r="D1730" s="28" t="s">
        <v>384</v>
      </c>
    </row>
    <row r="1731" spans="1:4" ht="40.5" x14ac:dyDescent="0.25">
      <c r="A1731" s="27" t="s">
        <v>3884</v>
      </c>
      <c r="B1731" s="27" t="s">
        <v>5740</v>
      </c>
      <c r="C1731" s="27" t="s">
        <v>7246</v>
      </c>
      <c r="D1731" s="28" t="s">
        <v>459</v>
      </c>
    </row>
    <row r="1732" spans="1:4" ht="27" x14ac:dyDescent="0.25">
      <c r="A1732" s="27" t="s">
        <v>3886</v>
      </c>
      <c r="B1732" s="27" t="s">
        <v>5741</v>
      </c>
      <c r="C1732" s="27" t="s">
        <v>7247</v>
      </c>
      <c r="D1732" s="28" t="s">
        <v>588</v>
      </c>
    </row>
    <row r="1733" spans="1:4" ht="13.5" x14ac:dyDescent="0.25">
      <c r="A1733" s="27" t="s">
        <v>3888</v>
      </c>
      <c r="B1733" s="27" t="s">
        <v>5742</v>
      </c>
      <c r="C1733" s="27" t="s">
        <v>7248</v>
      </c>
      <c r="D1733" s="28" t="s">
        <v>650</v>
      </c>
    </row>
    <row r="1734" spans="1:4" ht="54" x14ac:dyDescent="0.25">
      <c r="A1734" s="27" t="s">
        <v>3890</v>
      </c>
      <c r="B1734" s="27" t="s">
        <v>5743</v>
      </c>
      <c r="C1734" s="27" t="s">
        <v>7249</v>
      </c>
      <c r="D1734" s="28" t="s">
        <v>674</v>
      </c>
    </row>
    <row r="1735" spans="1:4" ht="40.5" x14ac:dyDescent="0.25">
      <c r="A1735" s="27" t="s">
        <v>3892</v>
      </c>
      <c r="B1735" s="27" t="s">
        <v>5744</v>
      </c>
      <c r="C1735" s="27" t="s">
        <v>7250</v>
      </c>
      <c r="D1735" s="28" t="s">
        <v>722</v>
      </c>
    </row>
    <row r="1736" spans="1:4" ht="27" x14ac:dyDescent="0.25">
      <c r="A1736" s="27" t="s">
        <v>3894</v>
      </c>
      <c r="B1736" s="27" t="s">
        <v>5745</v>
      </c>
      <c r="C1736" s="27" t="s">
        <v>7251</v>
      </c>
      <c r="D1736" s="28" t="s">
        <v>755</v>
      </c>
    </row>
    <row r="1737" spans="1:4" ht="27" x14ac:dyDescent="0.25">
      <c r="A1737" s="27" t="s">
        <v>3896</v>
      </c>
      <c r="B1737" s="27" t="s">
        <v>5746</v>
      </c>
      <c r="C1737" s="27" t="s">
        <v>7252</v>
      </c>
      <c r="D1737" s="28" t="s">
        <v>863</v>
      </c>
    </row>
    <row r="1738" spans="1:4" ht="13.5" x14ac:dyDescent="0.25">
      <c r="A1738" s="27" t="s">
        <v>3898</v>
      </c>
      <c r="B1738" s="27" t="s">
        <v>5747</v>
      </c>
      <c r="C1738" s="27" t="s">
        <v>7253</v>
      </c>
      <c r="D1738" s="28" t="s">
        <v>914</v>
      </c>
    </row>
    <row r="1739" spans="1:4" ht="27" x14ac:dyDescent="0.25">
      <c r="A1739" s="16" t="s">
        <v>3959</v>
      </c>
      <c r="B1739" s="16" t="s">
        <v>5748</v>
      </c>
      <c r="C1739" s="16" t="s">
        <v>7120</v>
      </c>
      <c r="D1739" s="17" t="s">
        <v>4011</v>
      </c>
    </row>
    <row r="1740" spans="1:4" ht="13.5" x14ac:dyDescent="0.25">
      <c r="A1740" s="16" t="s">
        <v>3961</v>
      </c>
      <c r="B1740" s="16" t="s">
        <v>5749</v>
      </c>
      <c r="C1740" s="16" t="s">
        <v>7254</v>
      </c>
      <c r="D1740" s="17" t="s">
        <v>170</v>
      </c>
    </row>
    <row r="1741" spans="1:4" ht="13.5" x14ac:dyDescent="0.25">
      <c r="A1741" s="16" t="s">
        <v>3963</v>
      </c>
      <c r="B1741" s="16" t="s">
        <v>5750</v>
      </c>
      <c r="C1741" s="16" t="s">
        <v>7255</v>
      </c>
      <c r="D1741" s="17" t="s">
        <v>330</v>
      </c>
    </row>
    <row r="1742" spans="1:4" ht="27" x14ac:dyDescent="0.25">
      <c r="A1742" s="27" t="s">
        <v>3965</v>
      </c>
      <c r="B1742" s="27" t="s">
        <v>5751</v>
      </c>
      <c r="C1742" s="27" t="s">
        <v>7256</v>
      </c>
      <c r="D1742" s="28" t="s">
        <v>333</v>
      </c>
    </row>
    <row r="1743" spans="1:4" ht="13.5" x14ac:dyDescent="0.25">
      <c r="A1743" s="27" t="s">
        <v>3967</v>
      </c>
      <c r="B1743" s="27" t="s">
        <v>5752</v>
      </c>
      <c r="C1743" s="27" t="s">
        <v>7257</v>
      </c>
      <c r="D1743" s="28" t="s">
        <v>369</v>
      </c>
    </row>
    <row r="1744" spans="1:4" ht="40.5" x14ac:dyDescent="0.25">
      <c r="A1744" s="27" t="s">
        <v>3969</v>
      </c>
      <c r="B1744" s="27" t="s">
        <v>5753</v>
      </c>
      <c r="C1744" s="27" t="s">
        <v>7258</v>
      </c>
      <c r="D1744" s="28" t="s">
        <v>384</v>
      </c>
    </row>
    <row r="1745" spans="1:4" ht="40.5" x14ac:dyDescent="0.25">
      <c r="A1745" s="27" t="s">
        <v>3971</v>
      </c>
      <c r="B1745" s="27" t="s">
        <v>5754</v>
      </c>
      <c r="C1745" s="27" t="s">
        <v>7259</v>
      </c>
      <c r="D1745" s="28" t="s">
        <v>459</v>
      </c>
    </row>
    <row r="1746" spans="1:4" ht="27" x14ac:dyDescent="0.25">
      <c r="A1746" s="27" t="s">
        <v>3973</v>
      </c>
      <c r="B1746" s="27" t="s">
        <v>5755</v>
      </c>
      <c r="C1746" s="27" t="s">
        <v>7260</v>
      </c>
      <c r="D1746" s="28" t="s">
        <v>588</v>
      </c>
    </row>
    <row r="1747" spans="1:4" ht="13.5" x14ac:dyDescent="0.25">
      <c r="A1747" s="27" t="s">
        <v>3975</v>
      </c>
      <c r="B1747" s="27" t="s">
        <v>5756</v>
      </c>
      <c r="C1747" s="27" t="s">
        <v>7261</v>
      </c>
      <c r="D1747" s="28" t="s">
        <v>650</v>
      </c>
    </row>
    <row r="1748" spans="1:4" ht="54" x14ac:dyDescent="0.25">
      <c r="A1748" s="27" t="s">
        <v>3977</v>
      </c>
      <c r="B1748" s="27" t="s">
        <v>5757</v>
      </c>
      <c r="C1748" s="27" t="s">
        <v>7262</v>
      </c>
      <c r="D1748" s="28" t="s">
        <v>674</v>
      </c>
    </row>
    <row r="1749" spans="1:4" ht="40.5" x14ac:dyDescent="0.25">
      <c r="A1749" s="27" t="s">
        <v>3979</v>
      </c>
      <c r="B1749" s="27" t="s">
        <v>5758</v>
      </c>
      <c r="C1749" s="27" t="s">
        <v>7263</v>
      </c>
      <c r="D1749" s="28" t="s">
        <v>722</v>
      </c>
    </row>
    <row r="1750" spans="1:4" ht="27" x14ac:dyDescent="0.25">
      <c r="A1750" s="27" t="s">
        <v>3981</v>
      </c>
      <c r="B1750" s="27" t="s">
        <v>5759</v>
      </c>
      <c r="C1750" s="27" t="s">
        <v>7264</v>
      </c>
      <c r="D1750" s="28" t="s">
        <v>755</v>
      </c>
    </row>
    <row r="1751" spans="1:4" ht="27" x14ac:dyDescent="0.25">
      <c r="A1751" s="27" t="s">
        <v>3983</v>
      </c>
      <c r="B1751" s="27" t="s">
        <v>5760</v>
      </c>
      <c r="C1751" s="27" t="s">
        <v>7265</v>
      </c>
      <c r="D1751" s="28" t="s">
        <v>863</v>
      </c>
    </row>
    <row r="1752" spans="1:4" ht="13.5" x14ac:dyDescent="0.25">
      <c r="A1752" s="27" t="s">
        <v>3985</v>
      </c>
      <c r="B1752" s="27" t="s">
        <v>5761</v>
      </c>
      <c r="C1752" s="27" t="s">
        <v>7266</v>
      </c>
      <c r="D1752" s="28" t="s">
        <v>914</v>
      </c>
    </row>
    <row r="1753" spans="1:4" ht="27" x14ac:dyDescent="0.25">
      <c r="A1753" s="16" t="s">
        <v>3901</v>
      </c>
      <c r="B1753" s="16" t="s">
        <v>5762</v>
      </c>
      <c r="C1753" s="16" t="s">
        <v>7121</v>
      </c>
      <c r="D1753" s="17" t="s">
        <v>3929</v>
      </c>
    </row>
    <row r="1754" spans="1:4" ht="13.5" x14ac:dyDescent="0.25">
      <c r="A1754" s="16" t="s">
        <v>3903</v>
      </c>
      <c r="B1754" s="16" t="s">
        <v>5763</v>
      </c>
      <c r="C1754" s="16" t="s">
        <v>7267</v>
      </c>
      <c r="D1754" s="17" t="s">
        <v>170</v>
      </c>
    </row>
    <row r="1755" spans="1:4" ht="13.5" x14ac:dyDescent="0.25">
      <c r="A1755" s="16" t="s">
        <v>3905</v>
      </c>
      <c r="B1755" s="16" t="s">
        <v>5764</v>
      </c>
      <c r="C1755" s="16" t="s">
        <v>7268</v>
      </c>
      <c r="D1755" s="17" t="s">
        <v>330</v>
      </c>
    </row>
    <row r="1756" spans="1:4" ht="27" x14ac:dyDescent="0.25">
      <c r="A1756" s="27" t="s">
        <v>3907</v>
      </c>
      <c r="B1756" s="27" t="s">
        <v>5765</v>
      </c>
      <c r="C1756" s="27" t="s">
        <v>7269</v>
      </c>
      <c r="D1756" s="28" t="s">
        <v>333</v>
      </c>
    </row>
    <row r="1757" spans="1:4" ht="13.5" x14ac:dyDescent="0.25">
      <c r="A1757" s="27" t="s">
        <v>3909</v>
      </c>
      <c r="B1757" s="27" t="s">
        <v>5766</v>
      </c>
      <c r="C1757" s="27" t="s">
        <v>7270</v>
      </c>
      <c r="D1757" s="28" t="s">
        <v>369</v>
      </c>
    </row>
    <row r="1758" spans="1:4" ht="40.5" x14ac:dyDescent="0.25">
      <c r="A1758" s="27" t="s">
        <v>3911</v>
      </c>
      <c r="B1758" s="27" t="s">
        <v>5767</v>
      </c>
      <c r="C1758" s="27" t="s">
        <v>7271</v>
      </c>
      <c r="D1758" s="28" t="s">
        <v>384</v>
      </c>
    </row>
    <row r="1759" spans="1:4" ht="40.5" x14ac:dyDescent="0.25">
      <c r="A1759" s="27" t="s">
        <v>3913</v>
      </c>
      <c r="B1759" s="27" t="s">
        <v>5768</v>
      </c>
      <c r="C1759" s="27" t="s">
        <v>7272</v>
      </c>
      <c r="D1759" s="28" t="s">
        <v>459</v>
      </c>
    </row>
    <row r="1760" spans="1:4" ht="27" x14ac:dyDescent="0.25">
      <c r="A1760" s="27" t="s">
        <v>3915</v>
      </c>
      <c r="B1760" s="27" t="s">
        <v>5769</v>
      </c>
      <c r="C1760" s="27" t="s">
        <v>7273</v>
      </c>
      <c r="D1760" s="28" t="s">
        <v>588</v>
      </c>
    </row>
    <row r="1761" spans="1:4" ht="13.5" x14ac:dyDescent="0.25">
      <c r="A1761" s="27" t="s">
        <v>3917</v>
      </c>
      <c r="B1761" s="27" t="s">
        <v>5770</v>
      </c>
      <c r="C1761" s="27" t="s">
        <v>7274</v>
      </c>
      <c r="D1761" s="28" t="s">
        <v>650</v>
      </c>
    </row>
    <row r="1762" spans="1:4" ht="54" x14ac:dyDescent="0.25">
      <c r="A1762" s="27" t="s">
        <v>3919</v>
      </c>
      <c r="B1762" s="27" t="s">
        <v>5771</v>
      </c>
      <c r="C1762" s="27" t="s">
        <v>7275</v>
      </c>
      <c r="D1762" s="28" t="s">
        <v>674</v>
      </c>
    </row>
    <row r="1763" spans="1:4" ht="40.5" x14ac:dyDescent="0.25">
      <c r="A1763" s="27" t="s">
        <v>3921</v>
      </c>
      <c r="B1763" s="27" t="s">
        <v>5772</v>
      </c>
      <c r="C1763" s="27" t="s">
        <v>7276</v>
      </c>
      <c r="D1763" s="28" t="s">
        <v>722</v>
      </c>
    </row>
    <row r="1764" spans="1:4" ht="27" x14ac:dyDescent="0.25">
      <c r="A1764" s="27" t="s">
        <v>3923</v>
      </c>
      <c r="B1764" s="27" t="s">
        <v>5773</v>
      </c>
      <c r="C1764" s="27" t="s">
        <v>7277</v>
      </c>
      <c r="D1764" s="28" t="s">
        <v>755</v>
      </c>
    </row>
    <row r="1765" spans="1:4" ht="27" x14ac:dyDescent="0.25">
      <c r="A1765" s="27" t="s">
        <v>3925</v>
      </c>
      <c r="B1765" s="27" t="s">
        <v>5774</v>
      </c>
      <c r="C1765" s="27" t="s">
        <v>7278</v>
      </c>
      <c r="D1765" s="28" t="s">
        <v>863</v>
      </c>
    </row>
    <row r="1766" spans="1:4" ht="13.5" x14ac:dyDescent="0.25">
      <c r="A1766" s="27" t="s">
        <v>3927</v>
      </c>
      <c r="B1766" s="27" t="s">
        <v>5775</v>
      </c>
      <c r="C1766" s="27" t="s">
        <v>7279</v>
      </c>
      <c r="D1766" s="28" t="s">
        <v>914</v>
      </c>
    </row>
    <row r="1767" spans="1:4" ht="27" x14ac:dyDescent="0.25">
      <c r="A1767" s="16" t="s">
        <v>3930</v>
      </c>
      <c r="B1767" s="16" t="s">
        <v>5776</v>
      </c>
      <c r="C1767" s="16" t="s">
        <v>7122</v>
      </c>
      <c r="D1767" s="17" t="s">
        <v>3958</v>
      </c>
    </row>
    <row r="1768" spans="1:4" ht="13.5" x14ac:dyDescent="0.25">
      <c r="A1768" s="16" t="s">
        <v>3932</v>
      </c>
      <c r="B1768" s="16" t="s">
        <v>5777</v>
      </c>
      <c r="C1768" s="16" t="s">
        <v>7280</v>
      </c>
      <c r="D1768" s="17" t="s">
        <v>170</v>
      </c>
    </row>
    <row r="1769" spans="1:4" ht="13.5" x14ac:dyDescent="0.25">
      <c r="A1769" s="16" t="s">
        <v>3934</v>
      </c>
      <c r="B1769" s="16" t="s">
        <v>5778</v>
      </c>
      <c r="C1769" s="16" t="s">
        <v>7281</v>
      </c>
      <c r="D1769" s="17" t="s">
        <v>330</v>
      </c>
    </row>
    <row r="1770" spans="1:4" ht="27" x14ac:dyDescent="0.25">
      <c r="A1770" s="27" t="s">
        <v>3936</v>
      </c>
      <c r="B1770" s="27" t="s">
        <v>5779</v>
      </c>
      <c r="C1770" s="27" t="s">
        <v>7282</v>
      </c>
      <c r="D1770" s="28" t="s">
        <v>333</v>
      </c>
    </row>
    <row r="1771" spans="1:4" ht="13.5" x14ac:dyDescent="0.25">
      <c r="A1771" s="27" t="s">
        <v>3938</v>
      </c>
      <c r="B1771" s="27" t="s">
        <v>5780</v>
      </c>
      <c r="C1771" s="27" t="s">
        <v>7283</v>
      </c>
      <c r="D1771" s="28" t="s">
        <v>369</v>
      </c>
    </row>
    <row r="1772" spans="1:4" ht="40.5" x14ac:dyDescent="0.25">
      <c r="A1772" s="27" t="s">
        <v>3940</v>
      </c>
      <c r="B1772" s="27" t="s">
        <v>5781</v>
      </c>
      <c r="C1772" s="27" t="s">
        <v>7284</v>
      </c>
      <c r="D1772" s="28" t="s">
        <v>384</v>
      </c>
    </row>
    <row r="1773" spans="1:4" ht="40.5" x14ac:dyDescent="0.25">
      <c r="A1773" s="27" t="s">
        <v>3942</v>
      </c>
      <c r="B1773" s="27" t="s">
        <v>5782</v>
      </c>
      <c r="C1773" s="27" t="s">
        <v>7285</v>
      </c>
      <c r="D1773" s="28" t="s">
        <v>459</v>
      </c>
    </row>
    <row r="1774" spans="1:4" ht="27" x14ac:dyDescent="0.25">
      <c r="A1774" s="27" t="s">
        <v>3944</v>
      </c>
      <c r="B1774" s="27" t="s">
        <v>5783</v>
      </c>
      <c r="C1774" s="27" t="s">
        <v>7286</v>
      </c>
      <c r="D1774" s="28" t="s">
        <v>588</v>
      </c>
    </row>
    <row r="1775" spans="1:4" ht="13.5" x14ac:dyDescent="0.25">
      <c r="A1775" s="27" t="s">
        <v>3946</v>
      </c>
      <c r="B1775" s="27" t="s">
        <v>5784</v>
      </c>
      <c r="C1775" s="27" t="s">
        <v>7287</v>
      </c>
      <c r="D1775" s="28" t="s">
        <v>650</v>
      </c>
    </row>
    <row r="1776" spans="1:4" ht="54" x14ac:dyDescent="0.25">
      <c r="A1776" s="27" t="s">
        <v>3948</v>
      </c>
      <c r="B1776" s="27" t="s">
        <v>5785</v>
      </c>
      <c r="C1776" s="27" t="s">
        <v>7288</v>
      </c>
      <c r="D1776" s="28" t="s">
        <v>674</v>
      </c>
    </row>
    <row r="1777" spans="1:4" ht="40.5" x14ac:dyDescent="0.25">
      <c r="A1777" s="27" t="s">
        <v>3950</v>
      </c>
      <c r="B1777" s="27" t="s">
        <v>5786</v>
      </c>
      <c r="C1777" s="27" t="s">
        <v>7289</v>
      </c>
      <c r="D1777" s="28" t="s">
        <v>722</v>
      </c>
    </row>
    <row r="1778" spans="1:4" ht="27" x14ac:dyDescent="0.25">
      <c r="A1778" s="27" t="s">
        <v>3952</v>
      </c>
      <c r="B1778" s="27" t="s">
        <v>5787</v>
      </c>
      <c r="C1778" s="27" t="s">
        <v>7290</v>
      </c>
      <c r="D1778" s="28" t="s">
        <v>755</v>
      </c>
    </row>
    <row r="1779" spans="1:4" ht="27" x14ac:dyDescent="0.25">
      <c r="A1779" s="27" t="s">
        <v>3954</v>
      </c>
      <c r="B1779" s="27" t="s">
        <v>5788</v>
      </c>
      <c r="C1779" s="27" t="s">
        <v>7291</v>
      </c>
      <c r="D1779" s="28" t="s">
        <v>863</v>
      </c>
    </row>
    <row r="1780" spans="1:4" ht="13.5" x14ac:dyDescent="0.25">
      <c r="A1780" s="27" t="s">
        <v>3956</v>
      </c>
      <c r="B1780" s="27" t="s">
        <v>5789</v>
      </c>
      <c r="C1780" s="27" t="s">
        <v>7292</v>
      </c>
      <c r="D1780" s="28" t="s">
        <v>914</v>
      </c>
    </row>
    <row r="1781" spans="1:4" ht="13.5" x14ac:dyDescent="0.25">
      <c r="A1781" s="27"/>
      <c r="B1781" s="27"/>
      <c r="C1781" s="27"/>
      <c r="D1781" s="28" t="s">
        <v>4010</v>
      </c>
    </row>
    <row r="1782" spans="1:4" ht="13.5" x14ac:dyDescent="0.25">
      <c r="A1782" s="29"/>
      <c r="B1782" s="30"/>
      <c r="C1782" s="30"/>
      <c r="D1782" s="31" t="s">
        <v>1560</v>
      </c>
    </row>
    <row r="1783" spans="1:4" ht="13.5" x14ac:dyDescent="0.25">
      <c r="A1783" s="29"/>
      <c r="B1783" s="32" t="s">
        <v>1561</v>
      </c>
      <c r="C1783" s="32" t="s">
        <v>1561</v>
      </c>
      <c r="D1783" s="31" t="s">
        <v>1562</v>
      </c>
    </row>
    <row r="1784" spans="1:4" ht="13.5" x14ac:dyDescent="0.25">
      <c r="A1784" s="29"/>
      <c r="B1784" s="30"/>
      <c r="C1784" s="30"/>
      <c r="D1784" s="31" t="s">
        <v>1563</v>
      </c>
    </row>
  </sheetData>
  <hyperlinks>
    <hyperlink ref="F7" r:id="rId1" xr:uid="{00000000-0004-0000-0300-000000000000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4"/>
  <sheetViews>
    <sheetView workbookViewId="0">
      <selection activeCell="C12" sqref="C12"/>
    </sheetView>
  </sheetViews>
  <sheetFormatPr baseColWidth="10" defaultRowHeight="12.75" x14ac:dyDescent="0.2"/>
  <cols>
    <col min="3" max="3" width="51.85546875" customWidth="1"/>
  </cols>
  <sheetData>
    <row r="1" spans="1:3" x14ac:dyDescent="0.2">
      <c r="A1" s="101" t="s">
        <v>6836</v>
      </c>
      <c r="B1" s="101" t="s">
        <v>6978</v>
      </c>
      <c r="C1" s="102" t="s">
        <v>6837</v>
      </c>
    </row>
    <row r="2" spans="1:3" x14ac:dyDescent="0.2">
      <c r="A2" s="103" t="s">
        <v>6838</v>
      </c>
      <c r="B2" s="103">
        <v>1</v>
      </c>
      <c r="C2" s="102" t="s">
        <v>6839</v>
      </c>
    </row>
    <row r="3" spans="1:3" x14ac:dyDescent="0.2">
      <c r="A3" s="104" t="s">
        <v>6840</v>
      </c>
      <c r="B3" s="104" t="s">
        <v>6979</v>
      </c>
      <c r="C3" s="105" t="s">
        <v>6841</v>
      </c>
    </row>
    <row r="4" spans="1:3" ht="25.5" x14ac:dyDescent="0.2">
      <c r="A4" s="104" t="s">
        <v>6842</v>
      </c>
      <c r="B4" s="104" t="s">
        <v>6980</v>
      </c>
      <c r="C4" s="105" t="s">
        <v>384</v>
      </c>
    </row>
    <row r="5" spans="1:3" x14ac:dyDescent="0.2">
      <c r="A5" s="106" t="s">
        <v>6843</v>
      </c>
      <c r="B5" s="106" t="s">
        <v>6940</v>
      </c>
      <c r="C5" s="107" t="s">
        <v>426</v>
      </c>
    </row>
    <row r="6" spans="1:3" x14ac:dyDescent="0.2">
      <c r="A6" s="108" t="s">
        <v>6844</v>
      </c>
      <c r="B6" s="108" t="s">
        <v>6941</v>
      </c>
      <c r="C6" s="109" t="s">
        <v>432</v>
      </c>
    </row>
    <row r="7" spans="1:3" x14ac:dyDescent="0.2">
      <c r="A7" s="108" t="s">
        <v>6845</v>
      </c>
      <c r="B7" s="108" t="s">
        <v>6942</v>
      </c>
      <c r="C7" s="109" t="s">
        <v>435</v>
      </c>
    </row>
    <row r="8" spans="1:3" x14ac:dyDescent="0.2">
      <c r="A8" s="108" t="s">
        <v>6846</v>
      </c>
      <c r="B8" s="108" t="s">
        <v>6943</v>
      </c>
      <c r="C8" s="109" t="s">
        <v>1050</v>
      </c>
    </row>
    <row r="9" spans="1:3" ht="25.5" x14ac:dyDescent="0.2">
      <c r="A9" s="108" t="s">
        <v>6847</v>
      </c>
      <c r="B9" s="108" t="s">
        <v>6944</v>
      </c>
      <c r="C9" s="109" t="s">
        <v>1052</v>
      </c>
    </row>
    <row r="10" spans="1:3" x14ac:dyDescent="0.2">
      <c r="A10" s="108" t="s">
        <v>6848</v>
      </c>
      <c r="B10" s="108" t="s">
        <v>6945</v>
      </c>
      <c r="C10" s="109" t="s">
        <v>6849</v>
      </c>
    </row>
    <row r="11" spans="1:3" x14ac:dyDescent="0.2">
      <c r="A11" s="108" t="s">
        <v>6850</v>
      </c>
      <c r="B11" s="108" t="s">
        <v>6946</v>
      </c>
      <c r="C11" s="109" t="s">
        <v>1063</v>
      </c>
    </row>
    <row r="12" spans="1:3" ht="38.25" x14ac:dyDescent="0.2">
      <c r="A12" s="108" t="s">
        <v>6851</v>
      </c>
      <c r="B12" s="108" t="s">
        <v>6947</v>
      </c>
      <c r="C12" s="109" t="s">
        <v>1069</v>
      </c>
    </row>
    <row r="13" spans="1:3" ht="63.75" x14ac:dyDescent="0.2">
      <c r="A13" s="110" t="s">
        <v>6852</v>
      </c>
      <c r="B13" s="110" t="s">
        <v>6948</v>
      </c>
      <c r="C13" s="111" t="s">
        <v>6853</v>
      </c>
    </row>
    <row r="14" spans="1:3" ht="25.5" x14ac:dyDescent="0.2">
      <c r="A14" s="104" t="s">
        <v>6854</v>
      </c>
      <c r="B14" s="104" t="s">
        <v>6981</v>
      </c>
      <c r="C14" s="105" t="s">
        <v>6855</v>
      </c>
    </row>
    <row r="15" spans="1:3" ht="25.5" x14ac:dyDescent="0.2">
      <c r="A15" s="106" t="s">
        <v>6856</v>
      </c>
      <c r="B15" s="106" t="s">
        <v>6949</v>
      </c>
      <c r="C15" s="107" t="s">
        <v>6857</v>
      </c>
    </row>
    <row r="16" spans="1:3" x14ac:dyDescent="0.2">
      <c r="A16" s="108" t="s">
        <v>6858</v>
      </c>
      <c r="B16" s="108" t="s">
        <v>6950</v>
      </c>
      <c r="C16" s="109" t="s">
        <v>6859</v>
      </c>
    </row>
    <row r="17" spans="1:3" x14ac:dyDescent="0.2">
      <c r="A17" s="108" t="s">
        <v>6860</v>
      </c>
      <c r="B17" s="108" t="s">
        <v>6951</v>
      </c>
      <c r="C17" s="109" t="s">
        <v>537</v>
      </c>
    </row>
    <row r="18" spans="1:3" x14ac:dyDescent="0.2">
      <c r="A18" s="108" t="s">
        <v>6861</v>
      </c>
      <c r="B18" s="108" t="s">
        <v>6952</v>
      </c>
      <c r="C18" s="109" t="s">
        <v>549</v>
      </c>
    </row>
    <row r="19" spans="1:3" x14ac:dyDescent="0.2">
      <c r="A19" s="108" t="s">
        <v>6862</v>
      </c>
      <c r="B19" s="108" t="s">
        <v>6953</v>
      </c>
      <c r="C19" s="109" t="s">
        <v>552</v>
      </c>
    </row>
    <row r="20" spans="1:3" ht="25.5" x14ac:dyDescent="0.2">
      <c r="A20" s="108" t="s">
        <v>6863</v>
      </c>
      <c r="B20" s="108" t="s">
        <v>6954</v>
      </c>
      <c r="C20" s="109" t="s">
        <v>6864</v>
      </c>
    </row>
    <row r="21" spans="1:3" x14ac:dyDescent="0.2">
      <c r="A21" s="108" t="s">
        <v>6865</v>
      </c>
      <c r="B21" s="108" t="s">
        <v>6955</v>
      </c>
      <c r="C21" s="109" t="s">
        <v>567</v>
      </c>
    </row>
    <row r="22" spans="1:3" x14ac:dyDescent="0.2">
      <c r="A22" s="108" t="s">
        <v>6866</v>
      </c>
      <c r="B22" s="108" t="s">
        <v>6956</v>
      </c>
      <c r="C22" s="109" t="s">
        <v>576</v>
      </c>
    </row>
    <row r="23" spans="1:3" x14ac:dyDescent="0.2">
      <c r="A23" s="110" t="s">
        <v>6867</v>
      </c>
      <c r="B23" s="110" t="s">
        <v>6957</v>
      </c>
      <c r="C23" s="111" t="s">
        <v>585</v>
      </c>
    </row>
    <row r="24" spans="1:3" x14ac:dyDescent="0.2">
      <c r="A24" s="104" t="s">
        <v>6868</v>
      </c>
      <c r="B24" s="104" t="s">
        <v>6982</v>
      </c>
      <c r="C24" s="105" t="s">
        <v>6869</v>
      </c>
    </row>
    <row r="25" spans="1:3" x14ac:dyDescent="0.2">
      <c r="A25" s="106" t="s">
        <v>6870</v>
      </c>
      <c r="B25" s="106" t="s">
        <v>6958</v>
      </c>
      <c r="C25" s="107" t="s">
        <v>6871</v>
      </c>
    </row>
    <row r="26" spans="1:3" ht="25.5" x14ac:dyDescent="0.2">
      <c r="A26" s="108" t="s">
        <v>6872</v>
      </c>
      <c r="B26" s="108" t="s">
        <v>6959</v>
      </c>
      <c r="C26" s="109" t="s">
        <v>6873</v>
      </c>
    </row>
    <row r="27" spans="1:3" x14ac:dyDescent="0.2">
      <c r="A27" s="108" t="s">
        <v>6874</v>
      </c>
      <c r="B27" s="108" t="s">
        <v>6960</v>
      </c>
      <c r="C27" s="109" t="s">
        <v>6875</v>
      </c>
    </row>
    <row r="28" spans="1:3" ht="25.5" x14ac:dyDescent="0.2">
      <c r="A28" s="104" t="s">
        <v>6876</v>
      </c>
      <c r="B28" s="104" t="s">
        <v>6983</v>
      </c>
      <c r="C28" s="105" t="s">
        <v>722</v>
      </c>
    </row>
    <row r="29" spans="1:3" ht="25.5" x14ac:dyDescent="0.2">
      <c r="A29" s="106" t="s">
        <v>6877</v>
      </c>
      <c r="B29" s="106" t="s">
        <v>6961</v>
      </c>
      <c r="C29" s="107" t="s">
        <v>740</v>
      </c>
    </row>
    <row r="30" spans="1:3" ht="25.5" x14ac:dyDescent="0.2">
      <c r="A30" s="108" t="s">
        <v>6878</v>
      </c>
      <c r="B30" s="108" t="s">
        <v>6962</v>
      </c>
      <c r="C30" s="109" t="s">
        <v>746</v>
      </c>
    </row>
    <row r="31" spans="1:3" ht="25.5" x14ac:dyDescent="0.2">
      <c r="A31" s="108" t="s">
        <v>6879</v>
      </c>
      <c r="B31" s="108" t="s">
        <v>6963</v>
      </c>
      <c r="C31" s="109" t="s">
        <v>749</v>
      </c>
    </row>
    <row r="32" spans="1:3" ht="25.5" x14ac:dyDescent="0.2">
      <c r="A32" s="108" t="s">
        <v>6880</v>
      </c>
      <c r="B32" s="108" t="s">
        <v>6964</v>
      </c>
      <c r="C32" s="109" t="s">
        <v>752</v>
      </c>
    </row>
    <row r="33" spans="1:3" ht="25.5" x14ac:dyDescent="0.2">
      <c r="A33" s="104" t="s">
        <v>6881</v>
      </c>
      <c r="B33" s="104" t="s">
        <v>6984</v>
      </c>
      <c r="C33" s="105" t="s">
        <v>6882</v>
      </c>
    </row>
    <row r="34" spans="1:3" x14ac:dyDescent="0.2">
      <c r="A34" s="106" t="s">
        <v>6883</v>
      </c>
      <c r="B34" s="106" t="s">
        <v>6965</v>
      </c>
      <c r="C34" s="107" t="s">
        <v>836</v>
      </c>
    </row>
    <row r="35" spans="1:3" x14ac:dyDescent="0.2">
      <c r="A35" s="104" t="s">
        <v>6884</v>
      </c>
      <c r="B35" s="104" t="s">
        <v>6985</v>
      </c>
      <c r="C35" s="105" t="s">
        <v>863</v>
      </c>
    </row>
    <row r="36" spans="1:3" x14ac:dyDescent="0.2">
      <c r="A36" s="106" t="s">
        <v>6885</v>
      </c>
      <c r="B36" s="106" t="s">
        <v>6966</v>
      </c>
      <c r="C36" s="107" t="s">
        <v>6886</v>
      </c>
    </row>
    <row r="37" spans="1:3" ht="25.5" x14ac:dyDescent="0.2">
      <c r="A37" s="108" t="s">
        <v>6887</v>
      </c>
      <c r="B37" s="108" t="s">
        <v>6967</v>
      </c>
      <c r="C37" s="109" t="s">
        <v>866</v>
      </c>
    </row>
    <row r="38" spans="1:3" x14ac:dyDescent="0.2">
      <c r="A38" s="104" t="s">
        <v>6888</v>
      </c>
      <c r="B38" s="104" t="s">
        <v>6986</v>
      </c>
      <c r="C38" s="105" t="s">
        <v>6889</v>
      </c>
    </row>
    <row r="39" spans="1:3" x14ac:dyDescent="0.2">
      <c r="A39" s="104" t="s">
        <v>6890</v>
      </c>
      <c r="B39" s="104" t="s">
        <v>6987</v>
      </c>
      <c r="C39" s="105" t="s">
        <v>6891</v>
      </c>
    </row>
    <row r="40" spans="1:3" ht="25.5" x14ac:dyDescent="0.2">
      <c r="A40" s="112" t="e">
        <v>#N/A</v>
      </c>
      <c r="B40" s="112" t="e">
        <v>#N/A</v>
      </c>
      <c r="C40" s="113" t="s">
        <v>6892</v>
      </c>
    </row>
    <row r="41" spans="1:3" x14ac:dyDescent="0.2">
      <c r="A41" s="104" t="s">
        <v>6893</v>
      </c>
      <c r="B41" s="104" t="s">
        <v>6988</v>
      </c>
      <c r="C41" s="105" t="s">
        <v>932</v>
      </c>
    </row>
    <row r="42" spans="1:3" x14ac:dyDescent="0.2">
      <c r="A42" s="108" t="s">
        <v>6894</v>
      </c>
      <c r="B42" s="108" t="s">
        <v>6968</v>
      </c>
      <c r="C42" s="109" t="s">
        <v>6895</v>
      </c>
    </row>
    <row r="43" spans="1:3" x14ac:dyDescent="0.2">
      <c r="A43" s="108" t="s">
        <v>6896</v>
      </c>
      <c r="B43" s="108" t="s">
        <v>6969</v>
      </c>
      <c r="C43" s="109" t="s">
        <v>6897</v>
      </c>
    </row>
    <row r="44" spans="1:3" x14ac:dyDescent="0.2">
      <c r="A44" s="104" t="s">
        <v>6898</v>
      </c>
      <c r="B44" s="104" t="s">
        <v>6989</v>
      </c>
      <c r="C44" s="105" t="s">
        <v>6899</v>
      </c>
    </row>
    <row r="45" spans="1:3" x14ac:dyDescent="0.2">
      <c r="A45" s="104" t="s">
        <v>6900</v>
      </c>
      <c r="B45" s="104" t="s">
        <v>6990</v>
      </c>
      <c r="C45" s="105" t="s">
        <v>6901</v>
      </c>
    </row>
    <row r="46" spans="1:3" x14ac:dyDescent="0.2">
      <c r="A46" s="104" t="s">
        <v>6902</v>
      </c>
      <c r="B46" s="104" t="s">
        <v>6991</v>
      </c>
      <c r="C46" s="105" t="s">
        <v>6903</v>
      </c>
    </row>
    <row r="47" spans="1:3" x14ac:dyDescent="0.2">
      <c r="A47" s="106" t="s">
        <v>6904</v>
      </c>
      <c r="B47" s="106" t="s">
        <v>6970</v>
      </c>
      <c r="C47" s="107" t="s">
        <v>6905</v>
      </c>
    </row>
    <row r="48" spans="1:3" x14ac:dyDescent="0.2">
      <c r="A48" s="108" t="s">
        <v>6906</v>
      </c>
      <c r="B48" s="108" t="s">
        <v>6971</v>
      </c>
      <c r="C48" s="109" t="s">
        <v>6907</v>
      </c>
    </row>
    <row r="49" spans="1:3" x14ac:dyDescent="0.2">
      <c r="A49" s="108" t="s">
        <v>6908</v>
      </c>
      <c r="B49" s="108" t="s">
        <v>6972</v>
      </c>
      <c r="C49" s="109" t="s">
        <v>6909</v>
      </c>
    </row>
    <row r="50" spans="1:3" x14ac:dyDescent="0.2">
      <c r="A50" s="104" t="s">
        <v>6910</v>
      </c>
      <c r="B50" s="104" t="s">
        <v>6992</v>
      </c>
      <c r="C50" s="105" t="s">
        <v>6911</v>
      </c>
    </row>
    <row r="51" spans="1:3" ht="25.5" x14ac:dyDescent="0.2">
      <c r="A51" s="106" t="s">
        <v>6912</v>
      </c>
      <c r="B51" s="106" t="s">
        <v>6993</v>
      </c>
      <c r="C51" s="107" t="s">
        <v>6913</v>
      </c>
    </row>
    <row r="52" spans="1:3" x14ac:dyDescent="0.2">
      <c r="A52" s="104" t="s">
        <v>6914</v>
      </c>
      <c r="B52" s="104" t="s">
        <v>6994</v>
      </c>
      <c r="C52" s="105" t="s">
        <v>6915</v>
      </c>
    </row>
    <row r="53" spans="1:3" x14ac:dyDescent="0.2">
      <c r="A53" s="104" t="s">
        <v>6916</v>
      </c>
      <c r="B53" s="104" t="s">
        <v>6995</v>
      </c>
      <c r="C53" s="105" t="s">
        <v>6917</v>
      </c>
    </row>
    <row r="54" spans="1:3" x14ac:dyDescent="0.2">
      <c r="A54" s="108" t="s">
        <v>6918</v>
      </c>
      <c r="B54" s="108" t="s">
        <v>6973</v>
      </c>
      <c r="C54" s="109" t="s">
        <v>6919</v>
      </c>
    </row>
    <row r="55" spans="1:3" x14ac:dyDescent="0.2">
      <c r="A55" s="108" t="s">
        <v>6920</v>
      </c>
      <c r="B55" s="108" t="s">
        <v>6974</v>
      </c>
      <c r="C55" s="109" t="s">
        <v>6921</v>
      </c>
    </row>
    <row r="56" spans="1:3" x14ac:dyDescent="0.2">
      <c r="A56" s="104" t="s">
        <v>6922</v>
      </c>
      <c r="B56" s="104" t="s">
        <v>6996</v>
      </c>
      <c r="C56" s="105" t="s">
        <v>6923</v>
      </c>
    </row>
    <row r="57" spans="1:3" x14ac:dyDescent="0.2">
      <c r="A57" s="104" t="s">
        <v>6924</v>
      </c>
      <c r="B57" s="104" t="s">
        <v>6997</v>
      </c>
      <c r="C57" s="105" t="s">
        <v>6925</v>
      </c>
    </row>
    <row r="58" spans="1:3" x14ac:dyDescent="0.2">
      <c r="A58" s="106" t="s">
        <v>6926</v>
      </c>
      <c r="B58" s="106" t="s">
        <v>6975</v>
      </c>
      <c r="C58" s="107" t="s">
        <v>6927</v>
      </c>
    </row>
    <row r="59" spans="1:3" x14ac:dyDescent="0.2">
      <c r="A59" s="108" t="s">
        <v>6928</v>
      </c>
      <c r="B59" s="108" t="s">
        <v>6976</v>
      </c>
      <c r="C59" s="109" t="s">
        <v>6929</v>
      </c>
    </row>
    <row r="60" spans="1:3" x14ac:dyDescent="0.2">
      <c r="A60" s="110" t="s">
        <v>6930</v>
      </c>
      <c r="B60" s="110" t="s">
        <v>6977</v>
      </c>
      <c r="C60" s="111" t="s">
        <v>6931</v>
      </c>
    </row>
    <row r="61" spans="1:3" x14ac:dyDescent="0.2">
      <c r="A61" s="104" t="s">
        <v>6932</v>
      </c>
      <c r="B61" s="104" t="s">
        <v>6998</v>
      </c>
      <c r="C61" s="105" t="s">
        <v>6933</v>
      </c>
    </row>
    <row r="62" spans="1:3" x14ac:dyDescent="0.2">
      <c r="A62" s="106" t="s">
        <v>6934</v>
      </c>
      <c r="B62" s="106" t="s">
        <v>6999</v>
      </c>
      <c r="C62" s="107" t="s">
        <v>6935</v>
      </c>
    </row>
    <row r="63" spans="1:3" x14ac:dyDescent="0.2">
      <c r="A63" s="108" t="s">
        <v>6936</v>
      </c>
      <c r="B63" s="108" t="s">
        <v>7000</v>
      </c>
      <c r="C63" s="109" t="s">
        <v>6937</v>
      </c>
    </row>
    <row r="64" spans="1:3" x14ac:dyDescent="0.2">
      <c r="A64" s="108" t="s">
        <v>6938</v>
      </c>
      <c r="B64" s="108" t="s">
        <v>7001</v>
      </c>
      <c r="C64" s="109" t="s">
        <v>6939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4"/>
  <sheetViews>
    <sheetView showGridLines="0" zoomScale="160" zoomScaleNormal="160" workbookViewId="0"/>
  </sheetViews>
  <sheetFormatPr baseColWidth="10" defaultRowHeight="12.75" x14ac:dyDescent="0.2"/>
  <cols>
    <col min="1" max="1" width="15.42578125" bestFit="1" customWidth="1"/>
    <col min="2" max="2" width="34.85546875" customWidth="1"/>
    <col min="3" max="3" width="14.140625" customWidth="1"/>
    <col min="5" max="5" width="11" bestFit="1" customWidth="1"/>
    <col min="6" max="6" width="11.5703125" bestFit="1" customWidth="1"/>
  </cols>
  <sheetData>
    <row r="2" spans="1:6" ht="16.5" x14ac:dyDescent="0.2">
      <c r="A2" s="80" t="s">
        <v>4004</v>
      </c>
      <c r="B2" s="80" t="s">
        <v>4003</v>
      </c>
      <c r="C2" s="80" t="s">
        <v>3994</v>
      </c>
      <c r="D2" s="80" t="s">
        <v>3995</v>
      </c>
      <c r="E2" s="80" t="s">
        <v>3996</v>
      </c>
      <c r="F2" s="80" t="s">
        <v>3997</v>
      </c>
    </row>
    <row r="3" spans="1:6" ht="33" x14ac:dyDescent="0.3">
      <c r="A3" s="81" t="s">
        <v>4000</v>
      </c>
      <c r="B3" s="81" t="s">
        <v>3007</v>
      </c>
      <c r="C3" s="82" t="s">
        <v>1508</v>
      </c>
      <c r="D3" s="82">
        <v>3599064</v>
      </c>
      <c r="E3" s="83" t="s">
        <v>3999</v>
      </c>
      <c r="F3" s="81" t="s">
        <v>3998</v>
      </c>
    </row>
    <row r="4" spans="1:6" ht="16.5" x14ac:dyDescent="0.3">
      <c r="A4" s="81" t="s">
        <v>4001</v>
      </c>
      <c r="B4" s="81" t="s">
        <v>3034</v>
      </c>
      <c r="C4" s="82" t="s">
        <v>4002</v>
      </c>
      <c r="D4" s="81">
        <v>3599064</v>
      </c>
      <c r="E4" s="83" t="s">
        <v>3999</v>
      </c>
      <c r="F4" s="81" t="s">
        <v>754</v>
      </c>
    </row>
  </sheetData>
  <pageMargins left="0.7" right="0.7" top="0.75" bottom="0.75" header="0.3" footer="0.3"/>
  <pageSetup paperSize="9" orientation="portrait" r:id="rId1"/>
  <ignoredErrors>
    <ignoredError sqref="E3:E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5"/>
  <sheetViews>
    <sheetView showGridLines="0" topLeftCell="A2" workbookViewId="0">
      <selection activeCell="G4" sqref="G4:G18"/>
    </sheetView>
  </sheetViews>
  <sheetFormatPr baseColWidth="10" defaultRowHeight="12.75" x14ac:dyDescent="0.2"/>
  <cols>
    <col min="1" max="1" width="18.5703125" customWidth="1"/>
    <col min="2" max="5" width="17.28515625" customWidth="1"/>
    <col min="7" max="7" width="12.28515625" bestFit="1" customWidth="1"/>
  </cols>
  <sheetData>
    <row r="2" spans="1:7" x14ac:dyDescent="0.2">
      <c r="A2" s="257" t="s">
        <v>4005</v>
      </c>
      <c r="B2" s="257"/>
      <c r="C2" s="257"/>
      <c r="D2" s="257"/>
      <c r="E2" s="257"/>
    </row>
    <row r="3" spans="1:7" x14ac:dyDescent="0.2">
      <c r="A3" s="84" t="s">
        <v>4006</v>
      </c>
      <c r="B3" s="84" t="s">
        <v>4007</v>
      </c>
      <c r="C3" s="84" t="s">
        <v>3993</v>
      </c>
      <c r="D3" s="84" t="s">
        <v>4008</v>
      </c>
      <c r="E3" s="85" t="s">
        <v>4009</v>
      </c>
    </row>
    <row r="4" spans="1:7" ht="71.25" customHeight="1" x14ac:dyDescent="0.25">
      <c r="A4" s="27" t="s">
        <v>3007</v>
      </c>
      <c r="B4" s="27" t="s">
        <v>3034</v>
      </c>
      <c r="C4" s="28" t="s">
        <v>755</v>
      </c>
      <c r="D4" s="86">
        <v>11</v>
      </c>
      <c r="E4" s="87"/>
    </row>
    <row r="6" spans="1:7" x14ac:dyDescent="0.2">
      <c r="G6" s="89"/>
    </row>
    <row r="7" spans="1:7" x14ac:dyDescent="0.2">
      <c r="G7" s="89"/>
    </row>
    <row r="8" spans="1:7" x14ac:dyDescent="0.2">
      <c r="G8" s="89"/>
    </row>
    <row r="9" spans="1:7" x14ac:dyDescent="0.2">
      <c r="G9" s="89"/>
    </row>
    <row r="10" spans="1:7" x14ac:dyDescent="0.2">
      <c r="G10" s="89"/>
    </row>
    <row r="11" spans="1:7" x14ac:dyDescent="0.2">
      <c r="G11" s="89"/>
    </row>
    <row r="12" spans="1:7" x14ac:dyDescent="0.2">
      <c r="G12" s="89"/>
    </row>
    <row r="13" spans="1:7" x14ac:dyDescent="0.2">
      <c r="G13" s="89"/>
    </row>
    <row r="14" spans="1:7" x14ac:dyDescent="0.2">
      <c r="G14" s="89"/>
    </row>
    <row r="15" spans="1:7" x14ac:dyDescent="0.2">
      <c r="G15" s="89"/>
    </row>
  </sheetData>
  <mergeCells count="1"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10"/>
  <sheetViews>
    <sheetView workbookViewId="0">
      <selection activeCell="B9" sqref="B8:F10"/>
    </sheetView>
  </sheetViews>
  <sheetFormatPr baseColWidth="10" defaultRowHeight="12.75" x14ac:dyDescent="0.2"/>
  <cols>
    <col min="2" max="2" width="33.42578125" bestFit="1" customWidth="1"/>
    <col min="3" max="5" width="13.85546875" style="89" bestFit="1" customWidth="1"/>
  </cols>
  <sheetData>
    <row r="1" spans="2:6" x14ac:dyDescent="0.2">
      <c r="C1" s="89" t="s">
        <v>7296</v>
      </c>
      <c r="D1" s="89" t="s">
        <v>7297</v>
      </c>
      <c r="E1" s="89" t="s">
        <v>7298</v>
      </c>
    </row>
    <row r="2" spans="2:6" x14ac:dyDescent="0.2">
      <c r="B2" t="s">
        <v>7295</v>
      </c>
      <c r="C2" s="89" t="e">
        <f>+#REF!</f>
        <v>#REF!</v>
      </c>
      <c r="D2" s="89" t="e">
        <f>+#REF!</f>
        <v>#REF!</v>
      </c>
      <c r="E2" s="89" t="e">
        <f>+C2+D2</f>
        <v>#REF!</v>
      </c>
    </row>
    <row r="3" spans="2:6" ht="25.5" x14ac:dyDescent="0.2">
      <c r="B3" s="116" t="s">
        <v>7299</v>
      </c>
      <c r="C3" s="89">
        <v>0</v>
      </c>
      <c r="D3" s="89" t="e">
        <f>+#REF!</f>
        <v>#REF!</v>
      </c>
      <c r="E3" s="89" t="e">
        <f>+C3+D3</f>
        <v>#REF!</v>
      </c>
    </row>
    <row r="4" spans="2:6" x14ac:dyDescent="0.2">
      <c r="B4" t="s">
        <v>7300</v>
      </c>
      <c r="C4" s="89" t="e">
        <f>+#REF!</f>
        <v>#REF!</v>
      </c>
      <c r="D4" s="89">
        <v>0</v>
      </c>
      <c r="E4" s="89" t="e">
        <f>+C4+D4</f>
        <v>#REF!</v>
      </c>
    </row>
    <row r="5" spans="2:6" x14ac:dyDescent="0.2">
      <c r="B5" t="s">
        <v>7301</v>
      </c>
      <c r="C5" s="89" t="e">
        <f>+#REF!+#REF!+#REF!</f>
        <v>#REF!</v>
      </c>
      <c r="D5" s="89">
        <v>0</v>
      </c>
      <c r="E5" s="89" t="e">
        <f>+C5+D5</f>
        <v>#REF!</v>
      </c>
    </row>
    <row r="8" spans="2:6" ht="13.5" customHeight="1" x14ac:dyDescent="0.2">
      <c r="B8" s="118" t="s">
        <v>0</v>
      </c>
      <c r="C8" s="118" t="s">
        <v>1</v>
      </c>
      <c r="D8" s="118" t="s">
        <v>3993</v>
      </c>
      <c r="E8" s="118" t="s">
        <v>4008</v>
      </c>
      <c r="F8" s="118" t="s">
        <v>7302</v>
      </c>
    </row>
    <row r="9" spans="2:6" ht="26.25" x14ac:dyDescent="0.25">
      <c r="B9" s="27" t="s">
        <v>765</v>
      </c>
      <c r="C9" s="27" t="s">
        <v>766</v>
      </c>
      <c r="D9" s="117" t="s">
        <v>767</v>
      </c>
      <c r="E9" s="117">
        <v>20</v>
      </c>
      <c r="F9" s="119">
        <v>5399200</v>
      </c>
    </row>
    <row r="10" spans="2:6" ht="39" x14ac:dyDescent="0.25">
      <c r="B10" s="27" t="s">
        <v>687</v>
      </c>
      <c r="C10" s="27" t="s">
        <v>688</v>
      </c>
      <c r="D10" s="117" t="s">
        <v>689</v>
      </c>
      <c r="E10" s="117">
        <v>20</v>
      </c>
      <c r="F10" s="119">
        <v>6500000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INGRESOS</vt:lpstr>
      <vt:lpstr>GASTOS</vt:lpstr>
      <vt:lpstr>Hoja2</vt:lpstr>
      <vt:lpstr>COD ZBOX</vt:lpstr>
      <vt:lpstr>ING ZBOX</vt:lpstr>
      <vt:lpstr>ESTRUCTURA</vt:lpstr>
      <vt:lpstr>EJEMPLO</vt:lpstr>
      <vt:lpstr>Hoja1</vt:lpstr>
      <vt:lpstr>INGRESOS!Área_de_impresión</vt:lpstr>
      <vt:lpstr>GASTOS!Títulos_a_imprimir</vt:lpstr>
      <vt:lpstr>INGRESOS!Títulos_a_imprimir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Varela</dc:creator>
  <cp:lastModifiedBy>Julieth Varela Pérez</cp:lastModifiedBy>
  <cp:lastPrinted>2024-08-26T14:18:49Z</cp:lastPrinted>
  <dcterms:created xsi:type="dcterms:W3CDTF">2020-01-09T15:25:13Z</dcterms:created>
  <dcterms:modified xsi:type="dcterms:W3CDTF">2026-02-06T15:58:22Z</dcterms:modified>
</cp:coreProperties>
</file>