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Leonardo.Martin\Documents\ARTESANIAS\Planeacion 2.016\Anteppto2017\Proyectos PGN\"/>
    </mc:Choice>
  </mc:AlternateContent>
  <bookViews>
    <workbookView xWindow="0" yWindow="0" windowWidth="20490" windowHeight="7755" firstSheet="3" activeTab="8"/>
  </bookViews>
  <sheets>
    <sheet name="Buen Gob" sheetId="10" r:id="rId1"/>
    <sheet name="Claustro" sheetId="9" r:id="rId2"/>
    <sheet name="grupos etnicos" sheetId="8" r:id="rId3"/>
    <sheet name="generación oportunidades" sheetId="7" r:id="rId4"/>
    <sheet name="TIC'S" sheetId="6" r:id="rId5"/>
    <sheet name="Investigación" sheetId="5" r:id="rId6"/>
    <sheet name="Apoyo" sheetId="4" r:id="rId7"/>
    <sheet name="Ampliación" sheetId="3" r:id="rId8"/>
    <sheet name="APD" sheetId="2" r:id="rId9"/>
  </sheets>
  <externalReferences>
    <externalReference r:id="rId10"/>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10" l="1"/>
  <c r="E38" i="10"/>
  <c r="U27" i="10"/>
  <c r="U26" i="10"/>
  <c r="E51" i="9" l="1"/>
  <c r="D51" i="9"/>
  <c r="E69" i="8"/>
  <c r="E68" i="8"/>
  <c r="E67" i="8"/>
  <c r="E66" i="8"/>
  <c r="E65" i="8"/>
  <c r="E56" i="8"/>
  <c r="D55" i="8"/>
  <c r="D54" i="8"/>
  <c r="D53" i="8"/>
  <c r="D52" i="8"/>
  <c r="D51" i="8"/>
  <c r="D50" i="8"/>
  <c r="D49" i="8"/>
  <c r="D48" i="8"/>
  <c r="D56" i="8" s="1"/>
  <c r="M40" i="8"/>
  <c r="L40" i="8"/>
  <c r="K40" i="8"/>
  <c r="J40" i="8"/>
  <c r="I40" i="8"/>
  <c r="H40" i="8"/>
  <c r="G40" i="8"/>
  <c r="F40" i="8"/>
  <c r="E40" i="8"/>
  <c r="D40" i="8"/>
  <c r="F66" i="7" l="1"/>
  <c r="E66" i="7"/>
  <c r="D42" i="7"/>
  <c r="A103" i="6" l="1"/>
  <c r="A102" i="6"/>
  <c r="A101" i="6"/>
  <c r="A100" i="6"/>
  <c r="A99" i="6"/>
  <c r="A98" i="6"/>
  <c r="A97" i="6"/>
  <c r="A96" i="6"/>
  <c r="A95" i="6"/>
  <c r="A94" i="6"/>
  <c r="A93" i="6"/>
  <c r="A92" i="6"/>
  <c r="A91" i="6"/>
  <c r="A90" i="6"/>
  <c r="E77" i="6"/>
  <c r="F77" i="6" s="1"/>
  <c r="O102" i="5" l="1"/>
  <c r="J102" i="5"/>
  <c r="S102" i="5" s="1"/>
  <c r="S101" i="5"/>
  <c r="O101" i="5"/>
  <c r="J101" i="5"/>
  <c r="S100" i="5"/>
  <c r="S99" i="5"/>
  <c r="S98" i="5"/>
  <c r="S97" i="5"/>
  <c r="S96" i="5"/>
  <c r="O95" i="5"/>
  <c r="N95" i="5"/>
  <c r="J95" i="5"/>
  <c r="I95" i="5"/>
  <c r="S95" i="5" s="1"/>
  <c r="H94" i="5"/>
  <c r="G94" i="5"/>
  <c r="S94" i="5" s="1"/>
  <c r="E67" i="5"/>
  <c r="F64" i="5"/>
  <c r="F61" i="5"/>
  <c r="F59" i="5"/>
  <c r="F57" i="5"/>
  <c r="F55" i="5"/>
  <c r="F53" i="5"/>
  <c r="F50" i="5"/>
  <c r="F67" i="5" s="1"/>
  <c r="F46" i="5"/>
  <c r="F41" i="5"/>
  <c r="M29" i="5"/>
  <c r="L29" i="5"/>
  <c r="K29" i="5"/>
  <c r="J29" i="5"/>
  <c r="I29" i="5"/>
  <c r="H29" i="5"/>
  <c r="G29" i="5"/>
  <c r="F29" i="5"/>
  <c r="E29" i="5"/>
  <c r="N29" i="5" s="1"/>
  <c r="D29" i="5"/>
  <c r="C29" i="5"/>
  <c r="N28" i="5"/>
  <c r="D22" i="5"/>
  <c r="F62" i="4" l="1"/>
  <c r="E62" i="4"/>
  <c r="F45" i="3" l="1"/>
  <c r="E45" i="3"/>
  <c r="D22" i="3"/>
  <c r="D44" i="2" l="1"/>
  <c r="E44" i="2" s="1"/>
</calcChain>
</file>

<file path=xl/sharedStrings.xml><?xml version="1.0" encoding="utf-8"?>
<sst xmlns="http://schemas.openxmlformats.org/spreadsheetml/2006/main" count="1315" uniqueCount="381">
  <si>
    <t>Proyecto: MEJORAMIENTO DE LA COMPETITIVIDAD DEL SECTOR ARTESANAL DE LA POBLACION VULNERABLE DEL PAIS - ATENCION A LA POBLACION DESPLAZADA - APD.</t>
  </si>
  <si>
    <t>Descripción del proyecto.</t>
  </si>
  <si>
    <t>Entidad</t>
  </si>
  <si>
    <t>Código</t>
  </si>
  <si>
    <t>Nombre (Que)</t>
  </si>
  <si>
    <t>Objetivo                           (Para que)</t>
  </si>
  <si>
    <t>Justificación (Porque)</t>
  </si>
  <si>
    <t>Descripción (Como)</t>
  </si>
  <si>
    <t>Localización</t>
  </si>
  <si>
    <t>Monto Vigencia</t>
  </si>
  <si>
    <t>Cuentas por pagar</t>
  </si>
  <si>
    <t>Total Solicitado</t>
  </si>
  <si>
    <t>Artesanías de Colombia S.A.</t>
  </si>
  <si>
    <t>MEJORAMIENTO DE LA COMPETITIVIDAD DEL SECTOR ARTESANAL DE LA POBLACION VULNERABLE DEL PAIS - ATENCION A LA POBLACION DESPLAZADA - APD.</t>
  </si>
  <si>
    <t>PROMOVER ALTERNATIVAS DE GENERACIÓN DE INGRESOS, OCUPACIÓN PRODUCTIVA PARA MEJORAR LAS CONDICIONES DE VIDA DE LA POBLACIÓN VULNERABLE A NIVEL NACIONAL, EMPEZANDO CON 9 DEPARTAMENTOS Y 23 MUNICIPIOS.</t>
  </si>
  <si>
    <t>Muchos artesanos del País se han visto obligados a abandonar su actividad, no sólo por razones de seguridad, sino también por falta de apoyo para resolver los diversos problemas de orden productivo que enfrentan para lograr que su actividad sea rentable. El artesano por décadas ha enfrentado problemas graves como: Falta de organización, de herramientas y utensilios básicos, baja calidad y diseño de sus productos, dificultades para la comercialización, consecución de materias primas, etc. Frente a ello Artesanías de Colombia, a través de sus programas ha contribuido a solucionar algunos de estos problemas; no obstante, es necesario programar acciones puntuales que contribuyan a crear condiciones propias para hacer de ésta, una actividad económicamente productiva para poblaciones específicas, como es la población desplazada – artesana.</t>
  </si>
  <si>
    <t xml:space="preserve">Este proyecto está dirigido a la población vulnerable, en riesgo de desplazamiento y en situación de desplazamiento registrados, los cuales deben ser artesanos y conocedores de las artes manuales. 
Se brindará asesoría en el área de Desarrollo Humano, el  Programa incluye un módulo orientado a  trabajar el manejo de conflicto y proyecto de vida, y otro dirigido a estimular el fortalecimiento de la asociatividad, con el cual se busca  contribuir a la  restauración del tejido social y  del sentido de solidaridad, a promover la consolidación y reactivación de las organizaciones de artesanos que existan,  y también la creación  de las mismas donde no  existan, y también porque facilita la respuesta a demandas de producción que superen la limitada capacidad productiva de los talleres individuales o familiares. Como estrategia para apoyar el fortaleciendo de las organizaciones de artesanos que existan en la  localidad, o estimular la creación 
</t>
  </si>
  <si>
    <t>NACIONAL</t>
  </si>
  <si>
    <t>$ 0</t>
  </si>
  <si>
    <t>Justificación tecnica y economica</t>
  </si>
  <si>
    <t>Problemas a resolver o beneficios Esperados</t>
  </si>
  <si>
    <t xml:space="preserve">1. La capacidad instalada con que cuentan los artesanos actualmente es insuficiente, teniendo en cuenta, que una de las grandes debilidades que afrontan los artesanos es su bajo nivel de producción. Por lo anterior, se dotará a los artesanos de herramientas y maquinaria, utensilios básicos, materia prima e insumos que permitan mejorar el nivel de producción de los productos artesanales de tradición elaborados con calidad y diseño.
2. Una de las grandes debilidades de los artesanos, es el bajo nivel de comercialización de sus productos, debido a que no cuentan con la formación necesaria que les permita acceder al mercado en forma permanente. Teniendo en cuenta que  el mercado ofrece un sistema de competencia fuerte, se requiere que los artesanos estén capacitados en temas de mercadeo, fortalecimiento empresarial y procesos contables y financieros, con los cuales se busca generar una cultura de organización administrativa, que obligue al artesano a crear una base de datos de clientes potenciales, primordial para el desarrollo de la actividad comercial.
3. Para acceder al mercado comercial, es necesario que los artesanos formalicen la empresa y accedan a legalizar su unidad productiva, bien sea creando empresa en el régimen simplificado, o en el régimen común, clasificación empresarial fundamental, para que los artesanos tengan la posibilidad de ofrecer sus productos tanto en el mercado nacional como en el mercado internacional. Cabe anotar que el no poseer empresa legalmente constituida, es una de las debilidades de mayor connotación en el sector artesanal, ya que la población desconoce el tema de los beneficios tributarios, líneas de financiamiento, y otras alternativas viables para el desarrollo empresarial de los artesanos.
4. El Programa APD tiene como principal objetivo la reactivación del sector artesanal en todo el País, para lo cual las comunidades indígenas juegan un papel sumamente importante, dado que cuentan con maestros artesanales de tradición, quienes son los encargados de transmitir sus conocimientos de generación a generación. Por lo anterior, se requiere que las comunidades sean atendidas integralmente, es decir, motivando que el núcleo familiar del artesano directo sea beneficiado de las capacitaciones y asesorías brindadas por los  profesionales del Programa.
5. Artesanías de Colombia S.A., conoce la debilidad de comercialización de los artesanos del País, situación que ha generado una evaluación a su interior, para que la entidad sirva como canal de distribución, de los productos elaborados por las comunidades artesanas. Para tal actividad de comercialización, los productos de los artesanos deben cumplir con los requerimientos exigidos por la entidad, por lo cual sus productos serán evaluados por un comité de evaluación, conformado por especialistas en el tema artesanal.
</t>
  </si>
  <si>
    <t>Impacto y relación con los planes y políticas de la empresa</t>
  </si>
  <si>
    <t xml:space="preserve">1. Artesanos inscritos y seleccionados, mediante la aplicación de la encuesta de registro de beneficiarios formatos de Artesanías de Colombia.
2. Artesanos capacitados en Desarrollo Humano y Resolución de Conflictos.
3. Artesanos asesorados y capacitados en mejoramiento de calidad, diseño e innovación de producto.
4. kit de herramientas, utensilios básicos y materia prima, entregados a los artesanos para mejorar su capacidad instalada y por ende, mejorando sus procesos productivos.
5. Artesanos asesorados y capacitados en fortalecimiento empresarial, creando y fortaleciendo un mínimo de dos (4) asociaciones de artesanos, legalmente constituidas.
6. Artesanos asesorados y capacitados en participación en ferias y eventos comerciales a nivel local, regional y nacional, participando en  ferias 
7. Creación y elaboración de mínimo 720 propuestas de productos nuevos, caracterizados por su calidad, diseño, innovación y competitividad.
</t>
  </si>
  <si>
    <t>Resumen y resultados de estudios tecnicos.</t>
  </si>
  <si>
    <t>Se harán estudio dirigidos a la comercialización de productos elaborados por los artesanos, teniendo como base la participación en ferias y eventos comerciales, ruedas de negocios y comercialización directa con clientes potenciales. De igual forma, se analizará y evaluará la capacidad instalada de los artesanos, con la finalidad de mejorar la producción de los artesanos, y se aplicará la contabilidad de costos, como medio de evaluación de la producción de productos.</t>
  </si>
  <si>
    <t>Evaluación Financiera</t>
  </si>
  <si>
    <t>Fuentes de Financiación</t>
  </si>
  <si>
    <t>presupuesto General de la Nación</t>
  </si>
  <si>
    <t>100%</t>
  </si>
  <si>
    <t>Valor total</t>
  </si>
  <si>
    <t>Monto estimado de ingresos y/o Ahorros que generará, rentabilidad, costos de ejecución y de sostenibilidad</t>
  </si>
  <si>
    <t>El programa APD, es un proyecto de Desarrollo Social de inversión a la población artesana, conforme a lo anterior no genera ningún tipo de rentabilidad y los recursos son destinados 100% a la población inscrita e intervenida.</t>
  </si>
  <si>
    <t>Estimación del flujo de efectivo</t>
  </si>
  <si>
    <t>EGRESOS</t>
  </si>
  <si>
    <t>INGRESOS</t>
  </si>
  <si>
    <t>ACTVIDADES</t>
  </si>
  <si>
    <t>Elaborar materiales para el desarrollo de actividades y promocion de proyecto</t>
  </si>
  <si>
    <t>Diseñar y desarrollar la estrategia de divulgación del programa</t>
  </si>
  <si>
    <t>Entregar kits de utensilios, herramientas básicas y materias primas en las unidades artesanales para el desarrollo de sus productos</t>
  </si>
  <si>
    <t xml:space="preserve">Brindar asistencia tecnica para el mejoramiento de productos y gestion de unidades productivas </t>
  </si>
  <si>
    <t>Organizar la presencia de artesanos en eventos feriales</t>
  </si>
  <si>
    <t>Montar un punto de venta y centro de acopio</t>
  </si>
  <si>
    <t xml:space="preserve">Realizar procesos de seguimiento y evaluacion del proyecto </t>
  </si>
  <si>
    <t>Prestar servicios de apoyo operativo al proyecto</t>
  </si>
  <si>
    <t>TOTAL</t>
  </si>
  <si>
    <t>Ejecución y seguimiento</t>
  </si>
  <si>
    <t>Metas y resultados</t>
  </si>
  <si>
    <t>NOMBRE DEL INDICADOR</t>
  </si>
  <si>
    <t>UNIDAD DE MEDIDA</t>
  </si>
  <si>
    <t>META</t>
  </si>
  <si>
    <t>ORGANIZACIONES DE ARTESANOS BENEFICIADAS</t>
  </si>
  <si>
    <t>Numero</t>
  </si>
  <si>
    <t xml:space="preserve"> PRODUCTOS DISEÑADOS Y/O MEJORADOS </t>
  </si>
  <si>
    <t>PERSONAS ATENDIDAS</t>
  </si>
  <si>
    <t>TALLERES DE CAPACITACIÓN REALIZADOS</t>
  </si>
  <si>
    <t>CONVOCATORIAS REALIZADAS</t>
  </si>
  <si>
    <t>Cronograma de ejecución</t>
  </si>
  <si>
    <t>AÑO 2017</t>
  </si>
  <si>
    <t>E</t>
  </si>
  <si>
    <t>F</t>
  </si>
  <si>
    <t>M</t>
  </si>
  <si>
    <t>A</t>
  </si>
  <si>
    <t>J</t>
  </si>
  <si>
    <t>S</t>
  </si>
  <si>
    <t>O</t>
  </si>
  <si>
    <t>N</t>
  </si>
  <si>
    <t>D</t>
  </si>
  <si>
    <t>x</t>
  </si>
  <si>
    <t>X</t>
  </si>
  <si>
    <t>Proyecto: Ampliación cobertura geográfica (32 departamentos) y demográfica (50000 artesanos) a través de la cofinanciación de
iniciativas Nacional</t>
  </si>
  <si>
    <t>Nombre  (Que)</t>
  </si>
  <si>
    <t>Objetivo (Para que)</t>
  </si>
  <si>
    <t>Localización (Donde)</t>
  </si>
  <si>
    <t>Ampliación cobertura geográfica (32 departamentos) y demográfica (50000 artesanos) a través de la cofinanciación de
iniciativas Nacional</t>
  </si>
  <si>
    <t>Incrementar la cobertura geográfica y demográfica mediante la cofinanciación de las múltiples iniciativas encaminadas al fortalecimiento de la competitividad de la actividad artesanal en Colombia</t>
  </si>
  <si>
    <t>Insuficiente cobertura geográfica y demográfica en las iniciativas públicas y privadas encaminadas al fortalecimiento de la actividad artesanal en Colombia.</t>
  </si>
  <si>
    <t>En procura de una mayor cobertura geográfica y demográfica en la implementación de iniciativas encaminadas al fortalecimiento de la competitividad de
la actividad artesanal en Colombia, Artesanías de Colombia S.A. implementará en el lapso de cuatro años un programa que busca cofinanciar, mínimo en
el 50% de los recursos necesarios, las iniciativas que los actores interesados en la actividad artesanal formulen para cada uno de los 32 departamentos
del país.
Toda vez que lo que pretende el programa es ampliar la cobertura desde la optimización de recursos , Artesanías de Colombia S.A. cofinanciará iniciativas
que promuevan la convergencia entre actores del sector público, privado y cooperante como una estrategia para apalancar recursos de fuentes diferentes
a las del gobierno nacional para el fortalecimiento de la actividad artesanal.
Con este programa de cuatro años, se espera lograr ampliar la cobertura a los 32 departamentos del país y a 50000 artesanos.</t>
  </si>
  <si>
    <t>Nacional</t>
  </si>
  <si>
    <t>Beneficios esperados:</t>
  </si>
  <si>
    <t>Cofinanciación de iniciativas encaminadas a fortalecer la competitividad de la actividad, procurando una mayor cobertura geográfica y poblacional.</t>
  </si>
  <si>
    <t>Los laboratorios de diseño e innovación se constituyen en la estrategia mediante la cual, se logra “empaquetar” la oferta de servicios de Artesanías de Colombia hacia los artesanos, a través de alianzas con los Departamentos-gobernaciones y los Municipios, mediante la cofinanciación de proyectos regionales de atención (asesoría, capacitación, asistencia técnica).
Los laboratorios de diseño, son pues espacios en los que se integran los diferentes programas y proyectos institucionales para el apoyo y el fortalecimiento de la actividad artesanal; generan estrategias de desarrollo a partir de las capacidades presentes en ésta actividad, coherentes con los procesos locales. De igual forma, integran procesos de diseño e innovación de productos con el fin de incrementar la competitividad de las artesanías del país.</t>
  </si>
  <si>
    <t>No Aplica.</t>
  </si>
  <si>
    <t>Presupuesto General de la Nación</t>
  </si>
  <si>
    <t>Actividad</t>
  </si>
  <si>
    <t>Administrar, monitorear; hacer seguimiento, gestión y negociar con los diferentes entes territoriales y organizaciones locales</t>
  </si>
  <si>
    <t>Cofinanciar proyectos para el desarrollo de la cadena de valor de la actividad artesanal de cada departamento</t>
  </si>
  <si>
    <t>Crear y fortalecer los Consejos regionales de apoyo para el desarrollo de la actividad artesanal en 32 departamentos y en Bogotá</t>
  </si>
  <si>
    <t>Colectar información y procesar diagnósticos departamentales relacionados con la cadena de cadena de valor de la actividad artesanal</t>
  </si>
  <si>
    <t>Dotar a los laboratorios regionales de diseño</t>
  </si>
  <si>
    <t xml:space="preserve"> Metas y resultados</t>
  </si>
  <si>
    <t>Nombre Indicador</t>
  </si>
  <si>
    <t>Unidad de medida</t>
  </si>
  <si>
    <t>Meta</t>
  </si>
  <si>
    <t>Personas atendidas</t>
  </si>
  <si>
    <t>Recursos cofinanciados</t>
  </si>
  <si>
    <t>AÑO 2.017</t>
  </si>
  <si>
    <t xml:space="preserve">Vigencias futuras Y monto Requerido </t>
  </si>
  <si>
    <t>No Aplica</t>
  </si>
  <si>
    <r>
      <t>Proyecto: Apoyo y fortalecimiento del sector artesanal en colombia</t>
    </r>
    <r>
      <rPr>
        <sz val="14"/>
        <rFont val="Arial"/>
        <family val="2"/>
      </rPr>
      <t>.</t>
    </r>
  </si>
  <si>
    <t>Nombre  (Qué)</t>
  </si>
  <si>
    <t>Objetivo (Para qué)</t>
  </si>
  <si>
    <t>Justificación (Por qué)</t>
  </si>
  <si>
    <t>Descripción (Cómo)</t>
  </si>
  <si>
    <t>1191-00027-0000</t>
  </si>
  <si>
    <t>Apoyo y fortalecimiento del sector artesanal en Colombia.</t>
  </si>
  <si>
    <t>Aumentar la competitividad de los artesanos colombianos a través de la promoción y el fomento del sector artesnal, la asociatividad, la creación de redes empresariales, la incorporación y el desarrollo de nuevas tecnologías, la innovación y el desarrollo de productos y la comercialización.</t>
  </si>
  <si>
    <t>El sector artesano colombiano es un sector vulnerable que requiere de la atención del Gobierno Nacional, para mantener su tradición y cultura que se manifiesta a través de cada objeto artesanal. Este sector esta irradiado por toda la geografía colombiana y contribuye con mantener ocupada mano de obra, generar divisas para el pais, y en muchas comunidades especialmente indígenas es la única alternativa de trabajo y generación de ingreso.</t>
  </si>
  <si>
    <t xml:space="preserve">Este proyecto busca contribuir al mejoramiento y la competitividad del sector artesanal colombiano mediante una estrategia de apoyo integral que fortalezca la cadena de valor de la actividad artesanal y potencialice la presencia de los artesanos colombianos tanto en el mercado nacional como el internacional.      La implementacion de esta estrategia demanda grandes esfuerzos de inversion social tanto de orden nacional como regional.
</t>
  </si>
  <si>
    <t xml:space="preserve">Los artesanos del país ampliarán sus conocimientos técnicos y tecnológicos , lo cual permite la cualificación del producto </t>
  </si>
  <si>
    <t>Lograr volúmenes de producción adecuados a la calidad y cantidad demandada por la dinámica del mercado nacional e internacional.</t>
  </si>
  <si>
    <t>Conocer el comportamiento de la demanda de productos artesanales en el país y en otros países.</t>
  </si>
  <si>
    <t>Generación de empleo a través de la mayor ocupación de mano de obra en la producción artesanal.</t>
  </si>
  <si>
    <t>Posicionamiento de la artesanía como actividad económicamente rentable, como factor de desarrollo y de identidad cultural .</t>
  </si>
  <si>
    <t>Vincular el sector académico y profesional del diseño, a la producción artesanal del país.</t>
  </si>
  <si>
    <t>Promoción al reconocimiento y valoración de la artesanía a nivel nacional e internacional,  ampliando el apoyo al desarrollo del sector y sus posibilidades comerciales.</t>
  </si>
  <si>
    <t>Incremento de la demanda de productos artesanales.</t>
  </si>
  <si>
    <t xml:space="preserve">Imagen positiva del país en el exterior a través de la artesanía. </t>
  </si>
  <si>
    <t>Mejoramiento de la competitividad, calidad y la oferta nacional e internacional con productos nuevos para dichos mercados.</t>
  </si>
  <si>
    <t>Contribuir en el desarrollo del sector orfebre y joyero, incrementando los volúmenes de exportanción en productos joyeros.</t>
  </si>
  <si>
    <t>Sector artesanal aplicando normas de derecho de propiedad intelectual</t>
  </si>
  <si>
    <t>1. Plan de Gobierno : Todos por un nuevo País</t>
  </si>
  <si>
    <t>2. Lineamientos estratégicos en materia de descentralización. En este mismo sentido, se adelantarán un conjunto de acciones dirigidas al desarrollo empresarial y aumento de la competitividad, especialmente del sector artesanal, teniendo en cuenta los siguientes elementos: asociatividad; formalización; adecuación de materias primas, procesos y productos a las características de los mercados y criterios de sostenibilidad ambiental; comercialización, promoción y posicionamiento de mercado a través de la diferenciación de productos (diseño e innovación) y gestión de la calidad; y el desarrollo de información sectorial.</t>
  </si>
  <si>
    <t>3. El proyecto responde a todos los ejes misionales de la Empresa y a los planes estratégico y de acción de la Entidad.</t>
  </si>
  <si>
    <t>Miles de $</t>
  </si>
  <si>
    <t>Flujo de caja</t>
  </si>
  <si>
    <t>Concepto</t>
  </si>
  <si>
    <t>enero</t>
  </si>
  <si>
    <t>febrero</t>
  </si>
  <si>
    <t>marzo</t>
  </si>
  <si>
    <t>abril</t>
  </si>
  <si>
    <t>mayo</t>
  </si>
  <si>
    <t>junio</t>
  </si>
  <si>
    <t>julio</t>
  </si>
  <si>
    <t>agosto</t>
  </si>
  <si>
    <t>septiembre</t>
  </si>
  <si>
    <t>octubre</t>
  </si>
  <si>
    <t>noviembre</t>
  </si>
  <si>
    <t>diciembre</t>
  </si>
  <si>
    <t>Ingresos</t>
  </si>
  <si>
    <t>Egresos</t>
  </si>
  <si>
    <t>Con el proyecto se espera que los artesanos dinamizen sus ventas y tengan unos ingresos de $12 mil millones de pesos por año.</t>
  </si>
  <si>
    <t>4619. Realizar eventos nacionales e internacionales de intercambios de experiencias, información y conocimientos del sector</t>
  </si>
  <si>
    <t>4620. Desarrollar estrategias de comunicación para la promoción del sector artesanal</t>
  </si>
  <si>
    <t>4621. Desarrollar colecciones especiales para incentivar la comercialización de productos artesanales</t>
  </si>
  <si>
    <t>4622. Desarrollar estrategias de comunicación para la promoción del sector artesanal</t>
  </si>
  <si>
    <t>4623. Asesorar, asistir técnicamente, capacitar e impulsar los oficios artesanales colombianos</t>
  </si>
  <si>
    <t>4624. Asistir técnicamente y realizar actividades de cooperación nacional e internacional de artesanos y expertos del sector</t>
  </si>
  <si>
    <t>4625. Implementar el centro de formación para el trabajo </t>
  </si>
  <si>
    <t>4626. Realizar jornadas de capacitación en cursos cortos y programas técnicos laborales</t>
  </si>
  <si>
    <t>4627. Realizar talleres y jornadas de sensibilización para el uso de signos distintivos, marcas y sellos de calidad (propiedad Intelectual)</t>
  </si>
  <si>
    <t>4628.Realizar talleres y jornadas de sensibilización para el uso de signos distintivos, marcas y sellos de calidad (Sello Calidad Hecho a Mano)</t>
  </si>
  <si>
    <t>4629. Realizar Jornadas de sensibilización para el manejo de materias primas en la actividad artesanal</t>
  </si>
  <si>
    <t>Meta 2017</t>
  </si>
  <si>
    <r>
      <rPr>
        <b/>
        <sz val="10"/>
        <rFont val="Arial"/>
        <family val="2"/>
      </rPr>
      <t>Indicador de producto:</t>
    </r>
    <r>
      <rPr>
        <sz val="10"/>
        <rFont val="Arial"/>
        <family val="2"/>
      </rPr>
      <t xml:space="preserve"> Eventos de promoción del sector artesanal realizados</t>
    </r>
  </si>
  <si>
    <t>Número</t>
  </si>
  <si>
    <r>
      <rPr>
        <b/>
        <sz val="10"/>
        <rFont val="Arial"/>
        <family val="2"/>
      </rPr>
      <t>Indicador de producto:</t>
    </r>
    <r>
      <rPr>
        <sz val="10"/>
        <rFont val="Arial"/>
        <family val="2"/>
      </rPr>
      <t xml:space="preserve"> Colecciones diseñadas y desarrolladas que cumplan con la característica de innovación en diseño de producto</t>
    </r>
  </si>
  <si>
    <r>
      <rPr>
        <b/>
        <sz val="10"/>
        <rFont val="Arial"/>
        <family val="2"/>
      </rPr>
      <t>Indicador de producto:</t>
    </r>
    <r>
      <rPr>
        <sz val="10"/>
        <rFont val="Arial"/>
        <family val="2"/>
      </rPr>
      <t xml:space="preserve"> Asesoría, asistencia técnica para el fortalecimiento de la actividad artesanal Brindadas: </t>
    </r>
  </si>
  <si>
    <r>
      <rPr>
        <b/>
        <sz val="10"/>
        <rFont val="Arial"/>
        <family val="2"/>
      </rPr>
      <t>Indicador de producto:</t>
    </r>
    <r>
      <rPr>
        <sz val="10"/>
        <rFont val="Arial"/>
        <family val="2"/>
      </rPr>
      <t xml:space="preserve"> Formación   de   artesanos   en   el   nivel técnico laboral Graduados</t>
    </r>
  </si>
  <si>
    <r>
      <rPr>
        <b/>
        <sz val="10"/>
        <rFont val="Arial"/>
        <family val="2"/>
      </rPr>
      <t>Indicador de producto:</t>
    </r>
    <r>
      <rPr>
        <sz val="10"/>
        <rFont val="Arial"/>
        <family val="2"/>
      </rPr>
      <t xml:space="preserve"> Realizar jornadas de capacitación en cursos cortos y programas técnicos laborales</t>
    </r>
  </si>
  <si>
    <r>
      <rPr>
        <b/>
        <sz val="10"/>
        <rFont val="Arial"/>
        <family val="2"/>
      </rPr>
      <t>Indicador de producto</t>
    </r>
    <r>
      <rPr>
        <sz val="10"/>
        <rFont val="Arial"/>
        <family val="2"/>
      </rPr>
      <t>: jornadas de sensibilización a otros actores de la cadena de valor Fortalecidos</t>
    </r>
  </si>
  <si>
    <r>
      <rPr>
        <b/>
        <sz val="10"/>
        <rFont val="Arial"/>
        <family val="2"/>
      </rPr>
      <t>Indicador de producto:</t>
    </r>
    <r>
      <rPr>
        <sz val="10"/>
        <rFont val="Arial"/>
        <family val="2"/>
      </rPr>
      <t xml:space="preserve"> Actividades de divulgación y capacitación sobre los mecanismos de protección de la propiedad intelectual de las creaciones artesanales</t>
    </r>
  </si>
  <si>
    <r>
      <rPr>
        <b/>
        <sz val="10"/>
        <rFont val="Arial"/>
        <family val="2"/>
      </rPr>
      <t>Indicador de producto:</t>
    </r>
    <r>
      <rPr>
        <sz val="10"/>
        <rFont val="Arial"/>
        <family val="2"/>
      </rPr>
      <t xml:space="preserve"> Actividades de divulgación y capacitación para el otorgamiento de Sellos de Calidad "Hecho a Mano"</t>
    </r>
  </si>
  <si>
    <r>
      <rPr>
        <b/>
        <sz val="10"/>
        <rFont val="Arial"/>
        <family val="2"/>
      </rPr>
      <t>Indicador de producto:</t>
    </r>
    <r>
      <rPr>
        <sz val="10"/>
        <rFont val="Arial"/>
        <family val="2"/>
      </rPr>
      <t>Actividades de sensibilización para el manejo de materias primas en la actividad artesanal</t>
    </r>
  </si>
  <si>
    <r>
      <rPr>
        <b/>
        <sz val="10"/>
        <rFont val="Arial"/>
        <family val="2"/>
      </rPr>
      <t>Indicador de gestión: T</t>
    </r>
    <r>
      <rPr>
        <sz val="10"/>
        <rFont val="Arial"/>
        <family val="2"/>
      </rPr>
      <t xml:space="preserve">alleres O Actividades De Capacitación Realizados - </t>
    </r>
  </si>
  <si>
    <r>
      <rPr>
        <b/>
        <sz val="10"/>
        <rFont val="Arial"/>
        <family val="2"/>
      </rPr>
      <t>Indicador de gestión:</t>
    </r>
    <r>
      <rPr>
        <sz val="10"/>
        <rFont val="Arial"/>
        <family val="2"/>
      </rPr>
      <t xml:space="preserve"> Alianzas realizadas con Instituciones educativas 
</t>
    </r>
  </si>
  <si>
    <r>
      <rPr>
        <b/>
        <sz val="10"/>
        <rFont val="Arial"/>
        <family val="2"/>
      </rPr>
      <t>Indicador de gestión:</t>
    </r>
    <r>
      <rPr>
        <sz val="10"/>
        <rFont val="Arial"/>
        <family val="2"/>
      </rPr>
      <t xml:space="preserve"> Proyectos Cofinanciados </t>
    </r>
  </si>
  <si>
    <r>
      <rPr>
        <b/>
        <sz val="10"/>
        <rFont val="Arial"/>
        <family val="2"/>
      </rPr>
      <t>Indicador de gestión:</t>
    </r>
    <r>
      <rPr>
        <sz val="10"/>
        <rFont val="Arial"/>
        <family val="2"/>
      </rPr>
      <t xml:space="preserve"> Actividades De Soporte Realizadas 
</t>
    </r>
  </si>
  <si>
    <t>Mar</t>
  </si>
  <si>
    <t>Abr</t>
  </si>
  <si>
    <t>May</t>
  </si>
  <si>
    <t>Jun</t>
  </si>
  <si>
    <t>Jul</t>
  </si>
  <si>
    <t>Ago</t>
  </si>
  <si>
    <t>Sep</t>
  </si>
  <si>
    <t>Oct</t>
  </si>
  <si>
    <t>Nov</t>
  </si>
  <si>
    <t>Dic</t>
  </si>
  <si>
    <t xml:space="preserve">Vigencias futuras y monto Requerido </t>
  </si>
  <si>
    <t>Proyecto: Investigacion y Gestión del conocimiento para el sector artesanal colombiano</t>
  </si>
  <si>
    <t>Total solicitado</t>
  </si>
  <si>
    <t>2011-01100-0395</t>
  </si>
  <si>
    <t>Investigacion y Gestión del conocimiento para el sector artesanal colombiano</t>
  </si>
  <si>
    <t>Promover e investigar el sector artesanal colombiano para que este sea valorado y reconocido por su significativo impacto socioeconomico y aporte cultural</t>
  </si>
  <si>
    <t xml:space="preserve">Siendo el sector artesanal colombiano portador de gran parte del patrimonio cultural inmaterial de la nación y al mismo tiempo amplio generador de empleo, se hace necesario enriquecer y actualizar la informacion cientifica y estadistica que se posee al respecto, para asi contar con insumos suficientes en la formulacion de proyectos sociales. </t>
  </si>
  <si>
    <t xml:space="preserve">Por medio de la  investigacion aplicada e interdisciplinaria del sector artesanal, asi como la adecuada gestión documental de fuentes especializadas, Artesanias de Colombia demostrará empiricamente el gran potencial de este sector para el desarrollo socioeconómico y la prosperidad del país. 
</t>
  </si>
  <si>
    <t>A la fecha la unica fuente de informacion confiable que nos permite tener un panorama agregado del sector, es el Censo socio-economico del sector artesanal elaborado por Artesanias de Colombia con el apoyo del DANE, en 1998. Si bien etsa información ha sido util  a la hora de tratar de entender la compleja naturaleza del sector, su antiguedad pone en duda la  fuerza de cuelquier argumento que se simiente en dichos datos. Se hace evidente entonces la necesidad de contar con una estructura de Gestion del Conocimiento para el sector artesanal (en cabeza del Centro de Investigacion y Documentacion para la Artesania - CENDAR) que basado en un nuevo ejercicio de muestreo represntativo nacional, actualice el panorama socioeconomico que el censo de 1998 nos ha ilustrado. De esta manera se contará con informacion pertinente y de calidad que revele las fortalezes y debilidades que los artesanos colombianos en este inicio del siglo XXI.  Al mismo tiempo, todas las investigaciones realizadas en el marco de este proyecto tendran inmersa la responsabilidad de aportar a los procesos de salvaguardiade las tradiciones artesanales y de la conservación de las artesanías como patrimonio cultural y por tanto como parte de las industrias culturales del país. En el mediano plazo, el proyecto tendra importantes impactos positivos para los artesanos del país, ya que los hallazgos y resultados de investigacion servirán como argumentos suficientes para implementar nuevas estrategias de apoyo sectorial que eleven la competitividad y por ende la calidad de vida de los artesanos colombianos. Lo anterior podrá ser insumo para formular y ejectuar un plan estrategico sectorial que sirvirá como hoja de ruta en la busqueda  de la prosperidad del sector artesanal colombiano.</t>
  </si>
  <si>
    <t>Este proyecto esta enmarcado como parte del conjunto de acciones dirigidas al desarrollo empresarial y aumento de la competitividad del sector artesanal colombiano. En este mismo sentido, el proyecto aporta tambien a fortalecer la apropiacion social del patrimonio cultural por medio del desarrollo y apoyo a iniciativas encaminadas a la salvaguardia y protección del mismo a traves de actividades de ciencia, tecnoclogia e innovacion. 
Lo anterior es coherente con los estatutos y la planeacion estrategica de Artesanias de Colombia ya que se busca el mejoramiento integral del sector mediante el rescate de la tradición y la cultura, mejorando su competitividad a través de la investigación, el mejoramiento tecnologico, entre otros.</t>
  </si>
  <si>
    <t xml:space="preserve">Realizar y/o apoyar investigaciones o procesos de documentación que recojan experiencias de investigación y trabajo con el sector artesanal </t>
  </si>
  <si>
    <t>Pasajes</t>
  </si>
  <si>
    <t>Memorias de oficio Profesional C Humanas #1</t>
  </si>
  <si>
    <t>Memorias de oficio Profesional C Humanas #2</t>
  </si>
  <si>
    <t>Memorias de Oficio Diseñador</t>
  </si>
  <si>
    <t>Publicar revista especializada</t>
  </si>
  <si>
    <t>Proceso editorial de los dos ejemplares del año</t>
  </si>
  <si>
    <t>Fotografía para propósitos de comunicación</t>
  </si>
  <si>
    <t>Diagramación artífices 6 y 7</t>
  </si>
  <si>
    <t>Catalogar material bibliográfico en las bases de datos
Koha y Dspace</t>
  </si>
  <si>
    <t>Sistema RDA y ARMARC</t>
  </si>
  <si>
    <t>Catalogación Dewey</t>
  </si>
  <si>
    <t>Procesar físicamente el material bibliográfico</t>
  </si>
  <si>
    <t>Profesional  junior de catalogación</t>
  </si>
  <si>
    <t>Prestar servicio de biblioteca en linea, con documentos digitales en la nube</t>
  </si>
  <si>
    <t xml:space="preserve"> sistemas de información, bibliotecología y archivística</t>
  </si>
  <si>
    <t>Promocionar la biblioteca digital de Artesanías de Colombia</t>
  </si>
  <si>
    <t>Expoartesanias</t>
  </si>
  <si>
    <t>Conservar las instalaciones y adquirir equipos para el procesamiento de los documentos</t>
  </si>
  <si>
    <t>solucionesdocumentalesltda</t>
  </si>
  <si>
    <t>Aplicar encuesta en terreno a población artesana</t>
  </si>
  <si>
    <t>Licencias filemaker(1 de 2)</t>
  </si>
  <si>
    <t>investigacion ferias(1 de 2)</t>
  </si>
  <si>
    <t>Tabular encuestas aplicadas y alimentar de base de datos</t>
  </si>
  <si>
    <t>Licencias filemaker(2 de 2)</t>
  </si>
  <si>
    <t>investigacion ferias(2 de 2)</t>
  </si>
  <si>
    <t>Indicador de producto: Usuarios atendidos en la biblioteca</t>
  </si>
  <si>
    <t>Indicador de producto: Usuarios biblioteca digital</t>
  </si>
  <si>
    <t>Indicador de producto: Investigaciones Publicadas</t>
  </si>
  <si>
    <t>Indicador de gestión:Documentos depurados</t>
  </si>
  <si>
    <t>AÑO2017</t>
  </si>
  <si>
    <t>Promocionar la biblioteca digital de
Artesanías de Colombia</t>
  </si>
  <si>
    <t>Adecuar las instalaciones y adquirir equipos para el
procesamiento de los documentos</t>
  </si>
  <si>
    <t xml:space="preserve">Proyecto:  APLICACIÓN, APROPIACIÓN Y ALINEACIÓN DE LAS TIC, PARA EL FORTALECIMIENTO Y CONTINUIDAD DE LA POLÍTICA PÚBLICA DE GOBIERNO EN LÍNEA </t>
  </si>
  <si>
    <t>Objetivo                    (Para que)</t>
  </si>
  <si>
    <t xml:space="preserve">APLICACIÓN, APROPIACIÓN Y ALINEACIÓN DE LAS TIC, PARA EL FORTALECIMIENTO Y CONTINUIDAD DE LA POLÍTICA PÚBLICA DE GOBIERNO EN LÍNEA </t>
  </si>
  <si>
    <t xml:space="preserve">Dar continuidad al proceso de implementación, apropiación, adopción y usos de recursos y servicios, que permitan fortalecer y dar continuidad a la Política de Gobierno en Línea en el sector artesanal del país.  </t>
  </si>
  <si>
    <t xml:space="preserve">El conocimiento y el uso de las tecnologías en el sector artesanal del país es muy limitado, lo que impide tener acceso a oportunidades que brinda las Nuevas Tecnologías (TIC). Esto sumado  al marginamiento que en materia de TIC’S padece el sector artesanal, impidiendo su vinculación a la gran revolución socioeconómica, que las TIC implica de cara a esa nueva sociedad de la información y el conocimiento. 
</t>
  </si>
  <si>
    <t xml:space="preserve">El proyecto busca fortalecer la Estrategia de Gobierno en Línea, en sus cuatros componentes: TIC para servicios, TIC para servicios, TIC para el gobierno abierto y para la seguridad y privacidad de la Información, como base fundamental y necesaria para incursionar e implementar el marco de referencia “Arquitectura TI Colombia”, que corresponde a la metodología de Arquitectura Empresarial desarrollado por el Ministerio de la Información y las Comunicaciones”.
</t>
  </si>
  <si>
    <t xml:space="preserve">
Dar continuidad en la implementación de la Estrategia de Gobierno en línea a fin de continuar adoptando los cambios y mejoras que las Nuevas Tecnologías (TIC) aportan cada vez más en la eficiencia de la gestión pública, para la construcción de un Estado más eficiente, transparente y participativo, además de prestar mejores trámites y servicios en línea acordes a las necesidades prioritarias de los ciudadanos. 
Además de continuar con la modernización de la gestión pública, al interior de la Entidad, el proyecto busca principalmente hacer partícipe al sector artesanal, y específicamente a los artesanos como eje central del sector, en la apropiación, adopción y alineación con las TIC, que  conlleve en la productividad y economía de un mundo cada vez más globalizado, de esta nueva era de la información y el conocimiento.
</t>
  </si>
  <si>
    <t>Problema a resolver</t>
  </si>
  <si>
    <t xml:space="preserve"> Bajo nivel del sector artesanal, en la adopción, apropiación y alineación en el  uso de las TIC en sus procesos productivos, lo cual se refleja   en  la falta de eficiencia y competitividad frente a otros sectores, y en el rezago hacia la sociedad de la información y el conocimiento de este importante sector de la economía del país. 
Además es una gran debilidad y un obstáculo enorme para el sector artesanal del país, que le impide seguir avanzando en la manera y al ritmo adecuada hacia la sociedad de la información y el conocimiento, como ha sido el objetivo de Artesanías de Colombia, y del Gobierno Nacional, con la Estrategia de Gobierno en Línea.
Lo anterior sumado a la segregación y marginamiento que en materia de TIC´S padece el sector artesanal, ahonda  aún más la problemática de este importante sector de la sociedad y economía del país, impidiendo en su totalidad la vinculación a la gran revolución socioeconómica, que las TIC implica de cara a esta nueva sociedad.
</t>
  </si>
  <si>
    <t xml:space="preserve">Dar continuidad y avanzar en el cumplimiento de la Estrategia GEL, es bien importante ya que a futuro permite implementar la metodología de Arquitectura Empresarial (AE), como marco de referencia que con visión integral de las organizaciones,  permite alinear procesos, datos, aplicaciones e infraestructura tecnológica con los objetivos estratégicos, misionales y la razón de ser de Artesanías de Colombia – el sector artesanal del país. 
</t>
  </si>
  <si>
    <t xml:space="preserve">Por su gran impacto que conlleva la masificación de las TIC en el aparato productivo, el fomento al uso de las TIC es el medio ideal para aumentar la productividad de las MIPYMES, convirtiéndose en la prioridad para la Entidades del Gobierno. 
En este sentido Artesanías de Colombia dentro de sus planes y proyectos está el permanente interés y compromiso en la apropiación, adopción y utilización de las TIC por parte del sector artesanal, y del artesano como eje central del sector, como el medio más eficaz para aumentar la productividad, y el desarrollo social y económico de esta comunidad. 
Así mismo la adopción y apropiación de las Nuevas Tecnologías (TIC), son el mecanismo ideal para que sectores y comunidades deprimidas y apartadas de la geografía nacional, como es el sector artesanal, puedan dar un gran paso hacia la nueva sociedad de la información y el conocimiento, y de esta manera ir cerrando la brecha que los separa de comunidades y sectores más desarrollados.
Todo lo anterior apoyados y dando cumplimiento a lo establecido en el Plan de Desarrollo de las TIC’S, que a su vez está sustentado y definido en el Plan Nacional de Desarrollo 2012 – 2019. Esto a su vez también apoyados y apalancados en Políticas Públicas “Vive Digital” y de “Gobierno en Línea” entre otras, que dan paso y son la base de otras iniciativas a emprender, como es el caso específico de Arquitectura Empresarial (AE), mediante la metodología Arquitectura TI de Colombia (desarrollada y patentada por MINTIC)   
</t>
  </si>
  <si>
    <t>No aplica.</t>
  </si>
  <si>
    <t xml:space="preserve">En primera instancia la sostenibilidad depende de la financiación por parte del Estado, de lo contrario el proyecto no se podrá ejecutar. </t>
  </si>
  <si>
    <t xml:space="preserve">El proyecto no genera ingresos para la Entidad, pero tiene un gran impacto en la productividad y la economía del país, específicamente en el sector artesanal, toda vez que el uso y apropiación de las TIC implica mayor cobertura para la promoción y comercialización de sus productos, así como mayor oportunidad y celeridad en la comercialización de estos productos y servicios.   </t>
  </si>
  <si>
    <t xml:space="preserve">Los ahorros van encaminados a los artesanos específicamente, en términos que las Nuevas Tecnologías (TIC), y los procesos en La Nube en general cierran las barreras espacio – temporales, disminuyendo los costos transaccionales </t>
  </si>
  <si>
    <t>Los ingresos son utilizados en la medida que se presenten las necesidades de mejoramiento de tecnologia, en el transcurso de la vigencia.</t>
  </si>
  <si>
    <t xml:space="preserve">
Fortalecimiento y actualización de requerimientos que aplique en los componentes de la Estrategia GEL</t>
  </si>
  <si>
    <t>LLevar a cabo procesos  para la implementación de un Sistema de Gestión de Seguridad  de la Información (SGSI), siguiendo  lineamientos de la norma ISO 27000 y del respectivo componente de la Estrageria GEL (seguridad).</t>
  </si>
  <si>
    <t>Renovar, servicios TIC para automatización de procesos en línea, necesarios para la nueva sociedad de la información y el conocimiento</t>
  </si>
  <si>
    <t>Fortalecer la estrategia de redes sociales de Artesanías de Colombia</t>
  </si>
  <si>
    <t>Actualizar el sistema de información para la Artesanía (SIART), acorde a requerimientos tecnológicos y funcionales del mercado, incluir y prestar nuevos servicios en Línea, y/o dar mayor grado de automatización y funcionalidad a los existes.</t>
  </si>
  <si>
    <t>Actualizar, mantener y/o implementar sistemas de información y aplicativos de la entidad”</t>
  </si>
  <si>
    <t>Definir, designar y suministrar servicios TIC requeridos para el funcionamiento de los servicios ofrecidos, en lo posible nuevos enfoques tipo Infraestructura como Servicio (IaaS), Software como Servicio (SaaS), y Computación en la Nube, entre otros.</t>
  </si>
  <si>
    <t>Servicios de mantenimiento, reparación y atención del parque TI de la Entidad</t>
  </si>
  <si>
    <t>Recibir asistencia técnica en la administración y operación de la Infraestructura y servicios TIC</t>
  </si>
  <si>
    <t>Disponer y proveer el software y/o servicios que permita la informatización  y/o  auntomatización de procesos de ofimatica, diseño, seguridad y demás requeridos.</t>
  </si>
  <si>
    <t>Realizar procesos tendientes a la actualización y resposición del parque TI en el respectivo grado de osbosolescencia, y de la Infraestructura y servicos TIC.</t>
  </si>
  <si>
    <t>Actualizar las publicaciones, servicios y contenidos del portal ofrecidos en la web</t>
  </si>
  <si>
    <t>Llevar a cabo procesos tipo gestión del cambo y cultural, dirigidos puntualmente a los artesanos que aún adoptado, apropiado y hecho de uso de SIART, y demás recursos  y servicios TIC, en sus procesos cotidianos.</t>
  </si>
  <si>
    <t>Establecer y llevar a cabo un plan incentivos a los artesanos que han participado en el programa de capacitación en uso de las TIC"s, el SIART y su servicios</t>
  </si>
  <si>
    <t>TOTALES</t>
  </si>
  <si>
    <r>
      <t xml:space="preserve">Indicador de producto: </t>
    </r>
    <r>
      <rPr>
        <sz val="10"/>
        <rFont val="Arial"/>
        <family val="2"/>
      </rPr>
      <t>Porcentaje de avance en la implementacion de gobierno en línea - Actualizadas</t>
    </r>
    <r>
      <rPr>
        <b/>
        <sz val="10"/>
        <rFont val="Arial"/>
        <family val="2"/>
      </rPr>
      <t xml:space="preserve"> </t>
    </r>
  </si>
  <si>
    <t>Porcentaje</t>
  </si>
  <si>
    <r>
      <t xml:space="preserve">Indicador de producto: </t>
    </r>
    <r>
      <rPr>
        <sz val="10"/>
        <rFont val="Arial"/>
        <family val="2"/>
      </rPr>
      <t>Sistemas de información Actualizados - Actualizadas</t>
    </r>
  </si>
  <si>
    <r>
      <t xml:space="preserve">Indicador de producto: </t>
    </r>
    <r>
      <rPr>
        <sz val="10"/>
        <rFont val="Arial"/>
        <family val="2"/>
      </rPr>
      <t xml:space="preserve">  Infraestructura y servicios tecnológicos implementados - Actualizadas</t>
    </r>
  </si>
  <si>
    <r>
      <t xml:space="preserve">Indicador de producto: </t>
    </r>
    <r>
      <rPr>
        <sz val="10"/>
        <rFont val="Arial"/>
        <family val="2"/>
      </rPr>
      <t xml:space="preserve"> Adopción, apropiación y uso de las TIC tanto al interior de la Entidad, como del sector artesanal</t>
    </r>
  </si>
  <si>
    <r>
      <t xml:space="preserve">Indicador de gestión: </t>
    </r>
    <r>
      <rPr>
        <sz val="10"/>
        <rFont val="Arial"/>
        <family val="2"/>
      </rPr>
      <t>Equipos De Hardware Adquiridos</t>
    </r>
  </si>
  <si>
    <t xml:space="preserve"> </t>
  </si>
  <si>
    <t>Proyecto: Mejoramiento y generación de Oportunidades Comerciales para el Sector Artesanal Colombiano</t>
  </si>
  <si>
    <t>2013-011-000037</t>
  </si>
  <si>
    <t>Mejoramiento y Generación de Oportunidades Comerciales para el Sector Artesanal Colombiano.</t>
  </si>
  <si>
    <t xml:space="preserve">Incrementar la venta de productos artesanales </t>
  </si>
  <si>
    <t xml:space="preserve">De acuerdo con la demanda que hoy presenta el mercado, es importante examinar hacia qué sectores, con relación a la población dedicada a los distintos oficios, se deben orientar los oficios y la oferta. 
Así mismo, la comercialización plantea unos retos específicos.  Se requiere que haya agentes en el proceso de distribución de economía local, que no encuentra caminos expeditos para articularse a una economía de mercado, artesanía que existe y sobrevive en condiciones propias y que está amenazada por la industria y por las artesanías de otras latitudes.
</t>
  </si>
  <si>
    <t xml:space="preserve">Hay debilidad en la conexión de los artesanos con la demanda.  Esto por la escasa oportunidad que tienen los artesanos productores para participación en eventos comerciales, por el desconocimiento de los mercados existentes para el sector, por la dispersión y escasez de información relacionada con mercados y espacios de comercio y  por la falta de herramientas y capacitación en el uso y manejo de tecnologías de mercado.
</t>
  </si>
  <si>
    <t>Justificación técnica y económica</t>
  </si>
  <si>
    <t>Apoyo logístico para la participación de artesanos en ferias y eventos</t>
  </si>
  <si>
    <t>Apoyo logístico para la participación de artesanos en vitrinas artesanales</t>
  </si>
  <si>
    <t>Ruedas de negocios en eventos de interés para el sector</t>
  </si>
  <si>
    <t>Capacitación en mercadeo y ventas a las comunidades artesanales</t>
  </si>
  <si>
    <t>Seguimiento a la intervención</t>
  </si>
  <si>
    <t>Capacitación para el montaje y  exhibición en ferias y eventos</t>
  </si>
  <si>
    <t>Compilación de información comercial del sector</t>
  </si>
  <si>
    <t>Servicios de información sobre los actores comerciales que intervienen en el sector</t>
  </si>
  <si>
    <t>Capacitación en el uso de herramientas web para la comercialización</t>
  </si>
  <si>
    <t>Herramienta web para  comercialización de la artesanía</t>
  </si>
  <si>
    <t>1. Plan de Gobierno : Todos por un nuevo país</t>
  </si>
  <si>
    <t xml:space="preserve">2. Lineamientos estratégicos en materia de comercialización para el sector artesanal: Articulando las unidades económicas, fortaleciendo la capacidad comercial del sector con la participación en espacios comerciales creados para el sector para el incremento de ingresos y mejoramiento de su calidad de vida. Se ofrecerá la participación directa de los artesanos en diferentes eventos y ferias del sector, se mejorará la exposición y venta de productos en vitrinas artesanales en especial las ubicados en los corredores turísticos y se les capacitará para mejorar la exposición de los productos en vitrinas y en ferias.  Se implementará una herramienta con la información del sector con estudios de mercado existentes, tendencias, bases de datos de comercializadores, clientes potenciales, se implementará a través de la web un sistema de oferta y demanda del sector.  Se identificarán propuestas de productos para sectores específicos, se organizarán ruedas de negocios y se les conectará con clientes nacionales e internacionales interesados en producto diferenciado. </t>
  </si>
  <si>
    <t>Resumen y resultados de estudios técnicos.</t>
  </si>
  <si>
    <t>Miles $</t>
  </si>
  <si>
    <t>Con el proyecto se espera que los artesanos aumenten sus ventas en un 8% con base en lo registrado en el año anterior según línea base documentada.</t>
  </si>
  <si>
    <t>Proveer logística para participación en ferias.</t>
  </si>
  <si>
    <t>Proveer logística para traslado y estadía de artesanos durante las ferias.</t>
  </si>
  <si>
    <t>proveer logística para participación en eventos</t>
  </si>
  <si>
    <t xml:space="preserve">Organizar la logística de la rueda de negocios. </t>
  </si>
  <si>
    <t>Proveer capacitación en mercadeo y ventas a las comunidades artesanales.</t>
  </si>
  <si>
    <t>Asesorar en diseño y montaje de áreas de exhibición.</t>
  </si>
  <si>
    <r>
      <rPr>
        <b/>
        <sz val="10"/>
        <color theme="1"/>
        <rFont val="Arial"/>
        <family val="2"/>
      </rPr>
      <t>Indicador de Gestión</t>
    </r>
    <r>
      <rPr>
        <sz val="10"/>
        <color theme="1"/>
        <rFont val="Arial"/>
        <family val="2"/>
      </rPr>
      <t>: Empleos conservados por Empresas Artesanales atendidas</t>
    </r>
  </si>
  <si>
    <r>
      <rPr>
        <b/>
        <sz val="10"/>
        <color theme="1"/>
        <rFont val="Arial"/>
        <family val="2"/>
      </rPr>
      <t>Indicador de Gestión</t>
    </r>
    <r>
      <rPr>
        <sz val="10"/>
        <color theme="1"/>
        <rFont val="Arial"/>
        <family val="2"/>
      </rPr>
      <t>: Costo por artesano atendido por actividades organizadas o lideradas por Artesanías de Colombia.</t>
    </r>
  </si>
  <si>
    <t>Peso M/cte.</t>
  </si>
  <si>
    <r>
      <rPr>
        <b/>
        <sz val="10"/>
        <color rgb="FF000000"/>
        <rFont val="Arial"/>
        <family val="2"/>
      </rPr>
      <t>Indicador de Producto</t>
    </r>
    <r>
      <rPr>
        <sz val="10"/>
        <color rgb="FF000000"/>
        <rFont val="Arial"/>
        <family val="2"/>
      </rPr>
      <t>: Apoyo logístico para la participación de artesanos en ferias y eventos realizadas</t>
    </r>
  </si>
  <si>
    <t>Unidad</t>
  </si>
  <si>
    <r>
      <rPr>
        <b/>
        <sz val="10"/>
        <color rgb="FF000000"/>
        <rFont val="Arial"/>
        <family val="2"/>
      </rPr>
      <t>Indicador de Producto</t>
    </r>
    <r>
      <rPr>
        <sz val="10"/>
        <color rgb="FF000000"/>
        <rFont val="Arial"/>
        <family val="2"/>
      </rPr>
      <t>: Apoyo logístico para la participación de artesanos en vitrinas artesanales realizados</t>
    </r>
  </si>
  <si>
    <r>
      <rPr>
        <b/>
        <sz val="10"/>
        <color rgb="FF000000"/>
        <rFont val="Arial"/>
        <family val="2"/>
      </rPr>
      <t>Indicador de Producto</t>
    </r>
    <r>
      <rPr>
        <sz val="10"/>
        <color rgb="FF000000"/>
        <rFont val="Arial"/>
        <family val="2"/>
      </rPr>
      <t>: Capacitación en mercadeo y ventas a las comunidades artesanales realizadas</t>
    </r>
  </si>
  <si>
    <r>
      <rPr>
        <b/>
        <sz val="10"/>
        <color rgb="FF000000"/>
        <rFont val="Arial"/>
        <family val="2"/>
      </rPr>
      <t>Indicador de Producto:</t>
    </r>
    <r>
      <rPr>
        <sz val="10"/>
        <color rgb="FF000000"/>
        <rFont val="Arial"/>
        <family val="2"/>
      </rPr>
      <t xml:space="preserve"> Capacitar en el uso de herramientas web para la comercialización capacitados</t>
    </r>
  </si>
  <si>
    <r>
      <rPr>
        <b/>
        <sz val="10"/>
        <color rgb="FF000000"/>
        <rFont val="Arial"/>
        <family val="2"/>
      </rPr>
      <t>Indicador de Producto</t>
    </r>
    <r>
      <rPr>
        <sz val="10"/>
        <color rgb="FF000000"/>
        <rFont val="Arial"/>
        <family val="2"/>
      </rPr>
      <t>: Compilación de información comercial del sector recopilada</t>
    </r>
  </si>
  <si>
    <r>
      <rPr>
        <b/>
        <sz val="10"/>
        <color rgb="FF000000"/>
        <rFont val="Arial"/>
        <family val="2"/>
      </rPr>
      <t>Indicador de Producto</t>
    </r>
    <r>
      <rPr>
        <sz val="10"/>
        <color rgb="FF000000"/>
        <rFont val="Arial"/>
        <family val="2"/>
      </rPr>
      <t>: Estudios sectoriales y poblacionales actualizados</t>
    </r>
  </si>
  <si>
    <r>
      <rPr>
        <b/>
        <sz val="10"/>
        <color theme="1"/>
        <rFont val="Arial"/>
        <family val="2"/>
      </rPr>
      <t>Indicador de Producto:</t>
    </r>
    <r>
      <rPr>
        <sz val="10"/>
        <color theme="1"/>
        <rFont val="Arial"/>
        <family val="2"/>
      </rPr>
      <t xml:space="preserve"> Eventos De Promoción Del Sector Artesanal realizados</t>
    </r>
  </si>
  <si>
    <r>
      <rPr>
        <b/>
        <sz val="10"/>
        <color rgb="FF000000"/>
        <rFont val="Arial"/>
        <family val="2"/>
      </rPr>
      <t>Indicador de Producto</t>
    </r>
    <r>
      <rPr>
        <sz val="10"/>
        <color rgb="FF000000"/>
        <rFont val="Arial"/>
        <family val="2"/>
      </rPr>
      <t>: Herramienta web para la comercialización de la artesanía implementada</t>
    </r>
  </si>
  <si>
    <r>
      <rPr>
        <b/>
        <sz val="10"/>
        <color rgb="FF000000"/>
        <rFont val="Arial"/>
        <family val="2"/>
      </rPr>
      <t>Indicador de Producto</t>
    </r>
    <r>
      <rPr>
        <sz val="10"/>
        <color rgb="FF000000"/>
        <rFont val="Arial"/>
        <family val="2"/>
      </rPr>
      <t>: Ruedas de negocios en eventos de interés para el sector realizadas</t>
    </r>
  </si>
  <si>
    <r>
      <rPr>
        <b/>
        <sz val="10"/>
        <color rgb="FF000000"/>
        <rFont val="Arial"/>
        <family val="2"/>
      </rPr>
      <t>Indicador de Producto</t>
    </r>
    <r>
      <rPr>
        <sz val="10"/>
        <color rgb="FF000000"/>
        <rFont val="Arial"/>
        <family val="2"/>
      </rPr>
      <t>: Seguimiento a la intervención actualizado</t>
    </r>
  </si>
  <si>
    <r>
      <rPr>
        <b/>
        <sz val="10"/>
        <color rgb="FF000000"/>
        <rFont val="Arial"/>
        <family val="2"/>
      </rPr>
      <t>Indicador de Producto</t>
    </r>
    <r>
      <rPr>
        <sz val="10"/>
        <color rgb="FF000000"/>
        <rFont val="Arial"/>
        <family val="2"/>
      </rPr>
      <t>: Servicios de información sobre los actores comerciales que intervienen en el sector actualizada</t>
    </r>
  </si>
  <si>
    <r>
      <rPr>
        <b/>
        <sz val="10"/>
        <color rgb="FF000000"/>
        <rFont val="Arial"/>
        <family val="2"/>
      </rPr>
      <t>Indicador de Producto</t>
    </r>
    <r>
      <rPr>
        <sz val="10"/>
        <color rgb="FF000000"/>
        <rFont val="Arial"/>
        <family val="2"/>
      </rPr>
      <t>: Servicios Habilitados en el Sistema de Información para la Artesanía SIART</t>
    </r>
  </si>
  <si>
    <t>Proyecto:</t>
  </si>
  <si>
    <t>APOYO Y FORTALECIMIENTO A COMUNIDADES Y GRUPOS ÉTNICOS EN COLOMBIA</t>
  </si>
  <si>
    <t xml:space="preserve">APOYO Y FORTALECIMIENTO A COMUNIDADES Y GRUPOS ETNICOS EN COLOMBIA 
</t>
  </si>
  <si>
    <t>Promover el fortalecimiento de las tradiciones culturales asociadas a la actividad artesanal y el fortalecimiento de la artesanía como alternativa productiva en las comunidades indígenas, rom y afro descendientes de Colombia.</t>
  </si>
  <si>
    <t>Los grupos étnicos de Colombia actualmente afrontan una pérdida de la memoria de los oficios y técnicas tradicionales, al igual de los referentes culturales asociados a la actividad artesanal. Adicionalmente, algunos grupos presentan dificultades para comercializar sus artesanías y en el encuentro con las lógicas de mercado.</t>
  </si>
  <si>
    <t>1). Desarrollar actividades para el mejoramiento de la técnica y la diversificación de productos que exalten, las técnicas ancestrales y la identidad cultural de las comunidades.
2). Fortalecer la transmisión de saberes y los procesos organizativos de las comunidades.
3). Fortalecer los oficios artesanales mediante el mejoramiento de las técnicas, aprovechamiento y sostenibilidad de materias primas  y aplicación de determinantes de calidad.
4). Promover la actividad comercial de los artesanos a través de capacitación y entrenamiento para fortalecer la economía local existente y/o identificar oportunidades de mercado</t>
  </si>
  <si>
    <t xml:space="preserve">La cobertura del programa es nacional, pero se priorizaran los departamentos de
La Guajira, Cauca, Putumayo y
 Meta, Magdalena, Casanare
</t>
  </si>
  <si>
    <r>
      <t xml:space="preserve">La diversidad y riqueza de la cultura material e inmaterial de muestras comunidades étnicas afronta una pérdida de la memoria de los oficios y técnicas tradicionales, al igual de los referentes culturales asociados a la actividad artesanal. Adicionalmente, algunos grupos presentan dificultades para comercializar sus artesanías y choques en el encuentro con las lógicas de mercado. 
Con estas premisas Artesanías de Colombia, ha consolidado la línea de atención a población Étnica, cuyo objetivo fundamental es la promoción y fortalecimiento de las tradiciones culturales asociadas a la actividad artesanal y el fortalecimiento de la artesanía como alternativa productiva en las comunidades indígenas, rom y afro colombianas.
</t>
    </r>
    <r>
      <rPr>
        <i/>
        <u/>
        <sz val="11"/>
        <rFont val="Arial"/>
        <family val="2"/>
      </rPr>
      <t xml:space="preserve">Objetivos específicos: </t>
    </r>
    <r>
      <rPr>
        <sz val="11"/>
        <rFont val="Arial"/>
        <family val="2"/>
      </rPr>
      <t xml:space="preserve">
1.1. Acompañar la transmisión de saberes y los procesos organizativos de las comunidades, al igual que el fortalecimiento de las tradiciones culturales asociadas a la actividad artesanal desde el marco de las caracterizaciones y la construcción de planes de acción.
Contempla el trabajo con diferentes actores de cada comunidad para caracterizar sus oficios artesanales y construir una línea de base que permita formular planes de acción en coherencia con sus intereses. Con el fin de fortalecer la transmisión de saberes y los procesos organizativos de las comunidades, al igual que las tradiciones culturales asociadas a la actividad artesanal de cada comunidad, se trabaja de acuerdo a las dinámicas y los contextos de cada grupo. Entregables: Caracterizaciones de la comunidad en torno a los diferentes eslabones de la cadena de valor del sector artesanal, compendio de cultura material y Planes de Acción por comunidad.
1.2. Facilitar el rescate, mejoramiento, desarrollo y diversificación de productos que exalten técnicas tradicionales e identidad cultural propia de cada comunidad.
Tiene como premisa el fortalecimiento de las tradiciones culturales a través de la identificación, reinterpretación y apropiación del compendio de la cultura material en cada comunidad y su posterior uso en la definición de las líneas de productos. Se abordan los oficios, técnicas y simbologías tradicionales. Como punto de partida se toman piezas icónicas o referentes de manejo técnico; identificados y concertados previamente con la comunidad. Se propone mejorar y diversificar productos para que exalten sus técnicas ancestrales y su identidad cultural. Entregables: Líneas de producto acordes con el mercado identificado por comunidad.
1.3. Fortalecer los oficios artesanales mediante el mejoramiento de las técnicas, aprovechamiento y sostenibilidad de materias primas  y aplicación de determinantes de calidad.
Este componente se divide en tres líneas temáticas: Desarrollo técnico: orientado a consolidar los criterios esenciales de calidad para los oficios locales, fortalecimiento del manejo técnico para el desarrollo de productos con resultados óptimos en calidad y diseño. Materias primas: Orientar a las comunidades en la realización de acciones que faciliten el acceso permanente a las materias primas usadas en la producción artesanal, sean de origen industrial o natural, facilitando así la sostenibilidad del oficio artesanal. Desarrollo tecnológico: Orientar a las comunidades en la implementación de ayudas tecnológicas pertinentes a su contexto, para mejorar su productividad y reducir el uso de energías, herramientas y procesos contaminantes o que generen impactos negativos en la salud de los artesanos o en el ambiente que los rodea. Entregables: Registro de la implementación de la asistencia técnica ajustada en el plan de acción y determinantes de calidad.
1.4. Fortalecer la economía local, promoviendo la actividad comercial artesanal a través de la identificación de oportunidades de mercado  y acompañamiento en su ejecución.
Orientada a promover la actividad comercial de sus artesanías, como alternativa económica propia de las comunidades o grupos artesanales a través de capacitación y entrenamiento para fortalecer la comercialización local existente y/o identificar nuevas oportunidades de mercado para sus  diversas líneas de producto.  Entregables: Registro de la participación de la comunidad en un espacio comercial.
</t>
    </r>
  </si>
  <si>
    <t>1. Beneficiarios inscritos y seleccionados, mediante la aplicación de la encuesta de registro deArtesanías de Colombia.
2. Comunidades fortalecidas en sus procesos artesanales
3. Caracterizacion de grupos o comunidades
4. Beneficiarios asesorados para la definicion y  mejoramiento de sus lineas de producto comerciales
5. Comunidades con procesos productivos artesanales mejorados
6. Identificacion de canales comercilaes para las lineas de producto identificadas</t>
  </si>
  <si>
    <t>Las actividades del presente programa se plantean como fortalecimiento a las comunidades artesanales y los recursos son destinados 100% a la población beneficiaria: La rentabilidad no se puede determinar ya que las actividades se realizan con base a la caracterizacion inicial de cada grupo.</t>
  </si>
  <si>
    <t>Realizar talleres participativos para fortalecer la trasmisión de saberes propios en torno a la actividad artesanal y el fortalecimiento de sus organizaciones.</t>
  </si>
  <si>
    <t>Elaborar un diagnóstico cualitativo por comunidad en torno a los diferentes eslabones de la cadena de valor del sector artesanal, compendio de cultura material e inmaterial y planes de mejora acorde a sus necesidades vigentes.</t>
  </si>
  <si>
    <t>Elaborar y aplicar  la matriz de Diseño y compendio  de cultura material.</t>
  </si>
  <si>
    <t>Realizar Talleres de diseño y desarrollo de producto con énfasis en rescate e identificación y construcción de referentes de producto.</t>
  </si>
  <si>
    <t>Realizar talleres para el mejoramiento de la técnica artesanal, experimentación desde el oficio, adecuación y/o diseño de herramientas, elaborando por cada comunidad un mapa de oficio artesanal.</t>
  </si>
  <si>
    <t>Realizar seguimiento a la implementación de la asistencia técnica</t>
  </si>
  <si>
    <t>Realizar capacitación, acompañamiento y entrenamiento a las comunidades para la participación en eventos comerciales regionales y/o nacionales</t>
  </si>
  <si>
    <t xml:space="preserve">Elaborar un Plan comercial,  determinación de canales de comercialización y estrategia de posicionamiento de líneas de producto </t>
  </si>
  <si>
    <t>Caracterizaciones de la comunidad en torno a los diferentes eslabones de la cadena de valor del sector artesanal, compendio de cultura material y Planes de Acción por comunidad</t>
  </si>
  <si>
    <t>Líneas de producto acordes con el mercado identificado por comunidad (cada linea se definide con minimo tres productos)</t>
  </si>
  <si>
    <t>Registro de la implementación de la asistencia técnica ajustada en el plan de acción y determinantes de calidad</t>
  </si>
  <si>
    <t>Registro de la participación de la comunidad en un espacio comercial</t>
  </si>
  <si>
    <t>Poblacion beneficiaria promedio  25 por comunidad</t>
  </si>
  <si>
    <t>Definicion de comunidades o grupos</t>
  </si>
  <si>
    <t>Convocatoria y consultas previas</t>
  </si>
  <si>
    <t>Realizacion de actividades para la caraterizacion de cada grupo identificado</t>
  </si>
  <si>
    <t>Realizacion de las actividades en diseño y asitencia tecnica</t>
  </si>
  <si>
    <t>Realizacion de actividades para la comercializacion</t>
  </si>
  <si>
    <t>Realizacion de material de divulgacion</t>
  </si>
  <si>
    <t>Proyecto: RESTAURACIÓN, REFORZAMIENTO, ADECUACIÓN Y MANTENIMIENTO DEL CLAUSTRO DE LAS AGUAS BOGOTA</t>
  </si>
  <si>
    <t>RESTAURACIÓN, REFORZAMIENTO, ADECUACIÓN Y MANTENIMIENTO DEL CLAUSTRO DE LAS AGUAS BOGOTA</t>
  </si>
  <si>
    <t xml:space="preserve">Realizar restauración, reforzamiento, adecuación y mantenimiento general al claustro de las aguas.
</t>
  </si>
  <si>
    <t>Para mantener y conservar la edificación como patrimonio cultural, monumento nacional según decreto 1584 de 1975.</t>
  </si>
  <si>
    <t>Realizando el mantenimiento correctivo de la infraestructura fisica actual del claustro dentro de un proceso de restauración, reforzamiento y adecuación del claustro.</t>
  </si>
  <si>
    <t>Bogota - Sede principal artesanias de colombia - Claustro de las aguas</t>
  </si>
  <si>
    <t>N.A.</t>
  </si>
  <si>
    <t>La sede donde funciona Artesanias de Colombia, fue adquirida por la entidad hace varias décadas, para su funcionamiento, sin que hasta el momento se le haya realizado un mantenimiento general, el cual se hace necesario para la conservación de la edificación, el deterioro es notable presentando las siguientes deficiencias en la infraestructura: Las edificaciones del claustro se encuentran en mal estado presentando defectos constructivos que representan un peligro potencial para usuarios y visitantes, particularmente en los elementos de madera, estructurales, fachadas, pisos, entrepisos,
escaleras puertas y ventanas; las cubierta en general presentan defectos, tejas rotas y filtraciones que han afectado la subestructura de soporte de las mismas, las redes eléctricas, hidraulicas y
de sistemas existentes y tableros eléctricos se encuentran en mal estado y no cumplen con los requeriminetos minimos de seguridad, ni cumplen con las normas actuales vigentes para las
construcciones de uso público; no existen redes de detección o extinción de incendios como lo requieren las normas vigentes; las areas en general se encuentran subutilizadas y no responden a
las normas básicas de espacios de trabajo en términos de ergonomía, espacialidad, iluminación y servicios para los funcionarios. Durante el año 2016 con los recursos asignados se espera cubrir una seríe de imprevistos que se ha detectado en la realización de la obra.</t>
  </si>
  <si>
    <t>Este proyecto se encuentra enmarcado dentro del programa de mejoramiento y mantenimiento de infraestructura administrativa .</t>
  </si>
  <si>
    <t>Se realizaron y fueron aprobados todos los estudios exigidos por el Ministerio de Cultura para intervenir edificaciones catálogadas como momumento nacional y patrimonio cultural. (históticos hidraúlicos, eléctricos, estructurales, estudios de sanidad de maderas, levantamiento de planimetria, etc)</t>
  </si>
  <si>
    <t>Los ahorros, ingresos  y rentabilidad de este proyecto se ven reflejados en una mejor imagen institucional de la entidad, asi como tambien en convertirse en punto de interes turistico, comercial y centro de encuentro para la numerosa población que desarrolla diferentes actividades en el centro de la ciudad. Por otra parte se reduciran los altos costos de mantenimiento correctivo en las redes hidrahulicas, electricas y fisicas del claustro.</t>
  </si>
  <si>
    <t xml:space="preserve">Restauración, Reforzamiento, Adecuación y Mantenimiento de él Claustro de las Aguas
</t>
  </si>
  <si>
    <t>Metros cuadrados de infraestructura fisica con intervención estructural</t>
  </si>
  <si>
    <t>Metros cuadrados</t>
  </si>
  <si>
    <t>Sedes intervenidas con mejormaiento y mantenimiento de su infraestructura física</t>
  </si>
  <si>
    <t>Restauración, Reforzamiento, Adecuación y Mantenimiento de él Claustro de las Aguas</t>
  </si>
  <si>
    <t>Proyecto:  FORTALECIMIENTO DEL MODELO DE GESTIÓN Y BUEN GOBIERNO DE ARTESANIAS DE COLOMBIA A NIVEL NACIONAL</t>
  </si>
  <si>
    <t>FORTALECIMIENTO DEL MODELO DE GESTIÓN Y BUEN GOBIERNO DE ARTESANIAS DE COLOMBIA A NIVEL NACIONAL</t>
  </si>
  <si>
    <t>Fortalecer el modelo de gestión y buen gobierno de Artesanias de Colombia</t>
  </si>
  <si>
    <t>Es necesario establecer actividades que conlleven al cumplimiento de las políticas administrativas que se enmarcan en el Modelo Integrado de Planeación y Gestión, que permitirán fortalecer los pilares de gestión de artesanías de colombia, por medio de estrategias encaminadas a transformar la cultura organizacional hacia principios de servicio, compromiso y pasión por el quehacer de la empresa, impactando en el entorno y en los resultados organizacionales</t>
  </si>
  <si>
    <t xml:space="preserve">A través de desarrollo de estrategias formativas y constructivas que involucren a todos los funcionarios de la entidad y se reflejen en los demás grupos de interés: Artesanos, proveedores, academia, accionistas; y ciudadanía en general.   </t>
  </si>
  <si>
    <t>Con la entrada en vigencia del modelo integrado de planeacion y gestión emitido por el Departamento Administrativo de la Función Publica DAFP , se sintetizan una serie de politicas administrativas de obligatorio cumplimiento para las entidades del orden nacional, en el cual se encuentra Artesanias de Colombia. Estas políticas estan orientadas a la implementación de estrategias y actividades que promuevan la participación ciudadana, la transparencia y la rendición de cuentas, el mejoramiento del servicio al ciudadano, la gestión del talento humano, la gestión de calidad y en general la eficiencia administrativa, todo en función de garantizar la accesibilidad de los servicios del estado y en especial los ofrecidos por la entidad los cuales estan dirigidos a la actividad artesanal colombiana. Para poder dar cumplimiento a los lineamientos de este modelo y de las demás disposiciones legales que rigen esta  materia como la ley 872, ley 1712, entre otras, se hace necesario contar con recursos financieros que permitan operacionalizar estas iniciativas y llevarlas a la práctica a lo largo y ancho del territorio nacional, enmcarcado en la estrategia de descentralizacion que adelanta actualmente la entidad.</t>
  </si>
  <si>
    <t xml:space="preserve">Este proyecto apalanca de manera directa tres de las cinco perspectivas definidas en la planeación estratégica 2015-2018, de la entidad: Procesos Internos, aprendizaje y desarrollo y Comunidad y Medio ambiente; las cuales impactan de manera indirecta todas las actividades enmarcadas en la perspectiva cliente y beneficiario, todo lo anterior con  estrategias e iniciativas dirigidas a  "Mejorar continuamente las prácticas de buen gobierno corporativo", eje estratégico de la entidad. Así mismo  sus actividades hacen parte de los lineamientos del  modelo integrado de planeación y gestión y obedecen a las estrategias e iniciativas definidas en el Plan Sectorial de Fortalecimiento institucional. </t>
  </si>
  <si>
    <t>Septiembre</t>
  </si>
  <si>
    <t>Octubre</t>
  </si>
  <si>
    <t>Noviembre</t>
  </si>
  <si>
    <t>Diciembre</t>
  </si>
  <si>
    <t>Total</t>
  </si>
  <si>
    <t xml:space="preserve">Con la implementación de este proyecto se busca lograr el mayor grado de coordinación posible entre los intereses de los clientes, colaboradores, la empresa  y la sociedad; lo que permitirá alcanzar las metas proyectadas y atraer interesados en invertir en la actividad artesanal que permitan la sostenibilidad de la misma. </t>
  </si>
  <si>
    <t>Implementar modelo de innovacion</t>
  </si>
  <si>
    <t>Desarrollar acciones para el mejoramiento de los procesos</t>
  </si>
  <si>
    <t>Implementar plan institucional de gestión ambiental</t>
  </si>
  <si>
    <t>Implementar mecanismos para fomentar la participacion y la cultura del servicio</t>
  </si>
  <si>
    <t>Implementar acciones de buen gobierno y desarrollo sostenible</t>
  </si>
  <si>
    <t>Ejecutar la estrategia para apropiación de cultura de aprendizaje y trabajo colaborativo</t>
  </si>
  <si>
    <t>Implementar plan de desarrollo individual</t>
  </si>
  <si>
    <t>Redefinir las competencias específicas  de los cargos de la entidad</t>
  </si>
  <si>
    <t>Definir los planes de trabajo individual acorde al modelo de operación.</t>
  </si>
  <si>
    <t>Diseñar e implementar el sistema de gestión de desempeño para Artesanias de Colombia</t>
  </si>
  <si>
    <t>INDICADOR DE PRODUCTO</t>
  </si>
  <si>
    <t xml:space="preserve">Calificacion del FURAG en el componente de eficiencia administrativa - Obtenida </t>
  </si>
  <si>
    <t xml:space="preserve">Calificacion del FURAG en el componente de transparencia, participacion y servicio - Obtenida  </t>
  </si>
  <si>
    <t>Programa de formación de cultura de aprendizaje continuo y trabajo colaborativo - Implementado</t>
  </si>
  <si>
    <t>Mapa de desarrollo y contribuciones a la entidad Implementado</t>
  </si>
  <si>
    <t>Sistema de Gestión de desempeño - Implementado -</t>
  </si>
  <si>
    <t>INDICADORES DE GESTION</t>
  </si>
  <si>
    <t>Porcentaje de ejecución de los planes de accion ambientales</t>
  </si>
  <si>
    <t>Porcentaje de implementación del sistema de gestión documental institucional</t>
  </si>
  <si>
    <t>Ejecución del plan Institucional de Capacitación - PIC</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</si>
</sst>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 #,##0"/>
    <numFmt numFmtId="165" formatCode="&quot;$&quot;#,##0"/>
    <numFmt numFmtId="166" formatCode="_-&quot;$&quot;* #,##0_-;\-&quot;$&quot;* #,##0_-;_-&quot;$&quot;* &quot;-&quot;??_-;_-@_-"/>
    <numFmt numFmtId="167" formatCode="_(&quot;$&quot;\ * #,##0.00_);_(&quot;$&quot;\ * \(#,##0.00\);_(&quot;$&quot;\ * &quot;-&quot;??_);_(@_)"/>
    <numFmt numFmtId="168" formatCode="_(&quot;$&quot;\ * #,##0_);_(&quot;$&quot;\ * \(#,##0\);_(&quot;$&quot;\ * &quot;-&quot;??_);_(@_)"/>
    <numFmt numFmtId="169" formatCode="_-[$$-240A]* #,##0_-;\-[$$-240A]* #,##0_-;_-[$$-240A]* &quot;-&quot;?_-;_-@_-"/>
    <numFmt numFmtId="170" formatCode="[$-1240A]&quot;$&quot;\ #,##0;\(&quot;$&quot;\ #,##0\)"/>
    <numFmt numFmtId="171" formatCode="_-* #,##0_-;\-* #,##0_-;_-* &quot;-&quot;??_-;_-@_-"/>
    <numFmt numFmtId="172" formatCode="_(* #,##0.00_);_(* \(#,##0.00\);_(* &quot;-&quot;??_);_(@_)"/>
    <numFmt numFmtId="173" formatCode="_(* #,##0_);_(* \(#,##0\);_(* &quot;-&quot;??_);_(@_)"/>
    <numFmt numFmtId="174" formatCode="[$$-240A]\ #,##0"/>
  </numFmts>
  <fonts count="29"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4"/>
      <name val="Tahoma"/>
      <family val="2"/>
    </font>
    <font>
      <sz val="14"/>
      <name val="Arial"/>
      <family val="2"/>
    </font>
    <font>
      <b/>
      <sz val="10"/>
      <name val="Tahoma"/>
      <family val="2"/>
    </font>
    <font>
      <b/>
      <sz val="10"/>
      <color indexed="9"/>
      <name val="Tahoma"/>
      <family val="2"/>
    </font>
    <font>
      <sz val="10"/>
      <name val="Arial"/>
      <family val="2"/>
    </font>
    <font>
      <sz val="12"/>
      <name val="Arial"/>
      <family val="2"/>
    </font>
    <font>
      <sz val="8"/>
      <name val="Arial"/>
      <family val="2"/>
    </font>
    <font>
      <b/>
      <sz val="14"/>
      <name val="Arial"/>
      <family val="2"/>
    </font>
    <font>
      <sz val="10"/>
      <name val="Tahoma"/>
      <family val="2"/>
    </font>
    <font>
      <sz val="10"/>
      <color rgb="FF333333"/>
      <name val="Arial"/>
      <family val="2"/>
    </font>
    <font>
      <sz val="10"/>
      <color rgb="FF000000"/>
      <name val="Arial"/>
      <family val="2"/>
    </font>
    <font>
      <sz val="12"/>
      <name val="Times New Roman"/>
      <family val="1"/>
    </font>
    <font>
      <sz val="10"/>
      <color theme="1"/>
      <name val="Calibri"/>
      <family val="2"/>
      <scheme val="minor"/>
    </font>
    <font>
      <sz val="10"/>
      <color theme="1"/>
      <name val="Arial"/>
      <family val="2"/>
    </font>
    <font>
      <sz val="11"/>
      <name val="Arial"/>
      <family val="2"/>
    </font>
    <font>
      <sz val="11"/>
      <color theme="1"/>
      <name val="Times New Roman"/>
      <family val="1"/>
    </font>
    <font>
      <sz val="8"/>
      <color theme="0" tint="-0.499984740745262"/>
      <name val="Arial"/>
      <family val="2"/>
    </font>
    <font>
      <b/>
      <sz val="11"/>
      <name val="Arial"/>
      <family val="2"/>
    </font>
    <font>
      <sz val="11"/>
      <color theme="1"/>
      <name val="Calibri Light"/>
      <family val="1"/>
      <scheme val="major"/>
    </font>
    <font>
      <sz val="8"/>
      <color theme="1"/>
      <name val="Arial"/>
      <family val="2"/>
    </font>
    <font>
      <b/>
      <sz val="10"/>
      <color theme="1"/>
      <name val="Arial"/>
      <family val="2"/>
    </font>
    <font>
      <b/>
      <sz val="10"/>
      <color rgb="FF000000"/>
      <name val="Arial"/>
      <family val="2"/>
    </font>
    <font>
      <b/>
      <sz val="14"/>
      <name val="Tahoma"/>
      <family val="2"/>
    </font>
    <font>
      <i/>
      <u/>
      <sz val="1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0" fontId="9" fillId="0" borderId="0"/>
    <xf numFmtId="44" fontId="9" fillId="0" borderId="0" applyFont="0" applyFill="0" applyBorder="0" applyAlignment="0" applyProtection="0"/>
    <xf numFmtId="167" fontId="1" fillId="0" borderId="0" applyFont="0" applyFill="0" applyBorder="0" applyAlignment="0" applyProtection="0"/>
    <xf numFmtId="37" fontId="9" fillId="0" borderId="0"/>
    <xf numFmtId="167"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9" fillId="0" borderId="0"/>
    <xf numFmtId="44" fontId="9" fillId="0" borderId="0" applyFont="0" applyFill="0" applyBorder="0" applyAlignment="0" applyProtection="0"/>
    <xf numFmtId="0" fontId="9" fillId="0" borderId="0"/>
  </cellStyleXfs>
  <cellXfs count="786">
    <xf numFmtId="0" fontId="0" fillId="0" borderId="0" xfId="0"/>
    <xf numFmtId="0" fontId="3" fillId="2" borderId="0" xfId="4" applyFont="1" applyFill="1"/>
    <xf numFmtId="0" fontId="2" fillId="2" borderId="0" xfId="4" applyFill="1"/>
    <xf numFmtId="0" fontId="4" fillId="0" borderId="0" xfId="4" applyFont="1" applyFill="1"/>
    <xf numFmtId="0" fontId="5" fillId="0" borderId="0" xfId="4" applyFont="1" applyFill="1"/>
    <xf numFmtId="0" fontId="5" fillId="2" borderId="0" xfId="4" applyFont="1" applyFill="1"/>
    <xf numFmtId="0" fontId="6" fillId="2" borderId="0" xfId="4" applyFont="1" applyFill="1"/>
    <xf numFmtId="0" fontId="6" fillId="0" borderId="0" xfId="4" applyFont="1"/>
    <xf numFmtId="0" fontId="4" fillId="0" borderId="1" xfId="4" applyFont="1" applyFill="1" applyBorder="1" applyAlignment="1">
      <alignment horizontal="center" vertical="center"/>
    </xf>
    <xf numFmtId="0" fontId="4" fillId="0" borderId="1" xfId="4" applyFont="1" applyFill="1" applyBorder="1" applyAlignment="1">
      <alignment horizontal="center" vertical="center" wrapText="1"/>
    </xf>
    <xf numFmtId="0" fontId="7" fillId="2" borderId="0" xfId="4" applyFont="1" applyFill="1" applyBorder="1" applyAlignment="1">
      <alignment horizontal="center" vertical="center" wrapText="1"/>
    </xf>
    <xf numFmtId="0" fontId="8" fillId="2" borderId="0" xfId="4" applyFont="1" applyFill="1" applyBorder="1" applyAlignment="1">
      <alignment horizontal="center" wrapText="1"/>
    </xf>
    <xf numFmtId="0" fontId="2" fillId="0" borderId="0" xfId="4"/>
    <xf numFmtId="0" fontId="9" fillId="0" borderId="1" xfId="4" applyFont="1" applyBorder="1" applyAlignment="1">
      <alignment horizontal="center" vertical="top" wrapText="1"/>
    </xf>
    <xf numFmtId="1" fontId="9" fillId="0" borderId="1" xfId="4" applyNumberFormat="1" applyFont="1" applyBorder="1" applyAlignment="1">
      <alignment horizontal="center" vertical="top" wrapText="1"/>
    </xf>
    <xf numFmtId="0" fontId="9" fillId="2" borderId="1" xfId="4" applyFont="1" applyFill="1" applyBorder="1" applyAlignment="1">
      <alignment vertical="top" wrapText="1"/>
    </xf>
    <xf numFmtId="0" fontId="9" fillId="0" borderId="1" xfId="4" applyFont="1" applyBorder="1" applyAlignment="1">
      <alignment horizontal="justify" vertical="top" wrapText="1"/>
    </xf>
    <xf numFmtId="0" fontId="2" fillId="2" borderId="0" xfId="4" applyFill="1" applyBorder="1" applyAlignment="1">
      <alignment horizontal="center" vertical="center"/>
    </xf>
    <xf numFmtId="0" fontId="4" fillId="2" borderId="0" xfId="4" applyFont="1" applyFill="1"/>
    <xf numFmtId="0" fontId="4" fillId="2" borderId="0" xfId="4" applyFont="1" applyFill="1" applyBorder="1"/>
    <xf numFmtId="0" fontId="9" fillId="2" borderId="0" xfId="4" applyFont="1" applyFill="1" applyBorder="1" applyAlignment="1">
      <alignment horizontal="left" vertical="center" wrapText="1"/>
    </xf>
    <xf numFmtId="0" fontId="2" fillId="2" borderId="0" xfId="4" applyFill="1" applyBorder="1"/>
    <xf numFmtId="0" fontId="10" fillId="2" borderId="0" xfId="4" applyFont="1" applyFill="1" applyBorder="1" applyAlignment="1">
      <alignment wrapText="1"/>
    </xf>
    <xf numFmtId="0" fontId="10" fillId="2" borderId="0" xfId="4" applyFont="1" applyFill="1"/>
    <xf numFmtId="0" fontId="9" fillId="2" borderId="2" xfId="4" applyFont="1" applyFill="1" applyBorder="1"/>
    <xf numFmtId="0" fontId="9" fillId="2" borderId="3" xfId="4" applyFont="1" applyFill="1" applyBorder="1"/>
    <xf numFmtId="0" fontId="9" fillId="2" borderId="4" xfId="4" applyFont="1" applyFill="1" applyBorder="1"/>
    <xf numFmtId="42" fontId="9" fillId="2" borderId="1" xfId="4" applyNumberFormat="1" applyFont="1" applyFill="1" applyBorder="1"/>
    <xf numFmtId="49" fontId="9" fillId="2" borderId="1" xfId="4" applyNumberFormat="1" applyFont="1" applyFill="1" applyBorder="1" applyAlignment="1">
      <alignment horizontal="right"/>
    </xf>
    <xf numFmtId="0" fontId="4" fillId="2" borderId="5" xfId="4" applyFont="1" applyFill="1" applyBorder="1"/>
    <xf numFmtId="0" fontId="4" fillId="2" borderId="6" xfId="4" applyFont="1" applyFill="1" applyBorder="1"/>
    <xf numFmtId="0" fontId="4" fillId="2" borderId="7" xfId="4" applyFont="1" applyFill="1" applyBorder="1"/>
    <xf numFmtId="9" fontId="9" fillId="2" borderId="1" xfId="4" applyNumberFormat="1" applyFont="1" applyFill="1" applyBorder="1"/>
    <xf numFmtId="0" fontId="3" fillId="2" borderId="0" xfId="4" applyFont="1" applyFill="1" applyBorder="1"/>
    <xf numFmtId="42" fontId="10" fillId="2" borderId="0" xfId="4" applyNumberFormat="1" applyFont="1" applyFill="1" applyBorder="1"/>
    <xf numFmtId="9" fontId="10" fillId="2" borderId="0" xfId="4" applyNumberFormat="1" applyFont="1" applyFill="1" applyBorder="1"/>
    <xf numFmtId="0" fontId="10" fillId="2" borderId="0" xfId="4" applyFont="1" applyFill="1" applyBorder="1"/>
    <xf numFmtId="49" fontId="2" fillId="2" borderId="0" xfId="4" applyNumberFormat="1" applyFill="1" applyBorder="1" applyAlignment="1">
      <alignment horizontal="center"/>
    </xf>
    <xf numFmtId="0" fontId="2" fillId="2" borderId="0" xfId="4" applyFill="1" applyBorder="1" applyAlignment="1">
      <alignment horizontal="center"/>
    </xf>
    <xf numFmtId="0" fontId="2" fillId="2" borderId="0" xfId="4" applyFont="1" applyFill="1"/>
    <xf numFmtId="0" fontId="4" fillId="2" borderId="1" xfId="4" applyFont="1" applyFill="1" applyBorder="1" applyAlignment="1">
      <alignment horizontal="center"/>
    </xf>
    <xf numFmtId="9" fontId="4" fillId="2" borderId="1" xfId="4" applyNumberFormat="1" applyFont="1" applyFill="1" applyBorder="1" applyAlignment="1">
      <alignment horizontal="center"/>
    </xf>
    <xf numFmtId="9" fontId="2" fillId="2" borderId="0" xfId="4" applyNumberFormat="1" applyFill="1" applyBorder="1"/>
    <xf numFmtId="0" fontId="2" fillId="2" borderId="0" xfId="4" applyFill="1" applyBorder="1" applyAlignment="1">
      <alignment horizontal="right"/>
    </xf>
    <xf numFmtId="164" fontId="2" fillId="2" borderId="1" xfId="4" applyNumberFormat="1" applyFont="1" applyFill="1" applyBorder="1" applyAlignment="1">
      <alignment horizontal="center"/>
    </xf>
    <xf numFmtId="164" fontId="2" fillId="2" borderId="1" xfId="4" applyNumberFormat="1" applyFont="1" applyFill="1" applyBorder="1" applyAlignment="1">
      <alignment horizontal="center" vertical="center"/>
    </xf>
    <xf numFmtId="9" fontId="2" fillId="2" borderId="0" xfId="4" applyNumberFormat="1" applyFill="1" applyBorder="1" applyAlignment="1">
      <alignment horizontal="right"/>
    </xf>
    <xf numFmtId="9" fontId="2" fillId="2" borderId="0" xfId="4" applyNumberFormat="1" applyFill="1" applyBorder="1" applyAlignment="1">
      <alignment horizontal="center"/>
    </xf>
    <xf numFmtId="44" fontId="0" fillId="0" borderId="1" xfId="5" applyFont="1" applyBorder="1" applyAlignment="1">
      <alignment wrapText="1"/>
    </xf>
    <xf numFmtId="0" fontId="2" fillId="2" borderId="11" xfId="4" applyFont="1" applyFill="1" applyBorder="1"/>
    <xf numFmtId="5" fontId="2" fillId="2" borderId="0" xfId="5" applyNumberFormat="1" applyFill="1" applyBorder="1" applyAlignment="1">
      <alignment horizontal="right"/>
    </xf>
    <xf numFmtId="165" fontId="2" fillId="2" borderId="0" xfId="4" applyNumberFormat="1" applyFill="1" applyBorder="1"/>
    <xf numFmtId="5" fontId="2" fillId="2" borderId="0" xfId="5" applyNumberFormat="1" applyFill="1" applyBorder="1" applyAlignment="1">
      <alignment horizontal="center"/>
    </xf>
    <xf numFmtId="165" fontId="4" fillId="2" borderId="1" xfId="4" applyNumberFormat="1" applyFont="1" applyFill="1" applyBorder="1" applyAlignment="1">
      <alignment vertical="center"/>
    </xf>
    <xf numFmtId="165" fontId="4" fillId="2" borderId="1" xfId="4" applyNumberFormat="1" applyFont="1" applyFill="1" applyBorder="1" applyAlignment="1">
      <alignment horizontal="center" vertical="center"/>
    </xf>
    <xf numFmtId="165" fontId="4" fillId="2" borderId="0" xfId="4" applyNumberFormat="1" applyFont="1" applyFill="1" applyBorder="1"/>
    <xf numFmtId="164" fontId="2" fillId="2" borderId="0" xfId="4" applyNumberFormat="1" applyFill="1"/>
    <xf numFmtId="165" fontId="2" fillId="2" borderId="0" xfId="4" applyNumberFormat="1" applyFill="1"/>
    <xf numFmtId="165" fontId="4" fillId="2" borderId="1" xfId="4" applyNumberFormat="1" applyFont="1" applyFill="1" applyBorder="1" applyAlignment="1">
      <alignment horizontal="center"/>
    </xf>
    <xf numFmtId="0" fontId="9" fillId="2" borderId="1" xfId="4" applyFont="1" applyFill="1" applyBorder="1" applyAlignment="1">
      <alignment horizontal="center" vertical="center"/>
    </xf>
    <xf numFmtId="3" fontId="2" fillId="2" borderId="1" xfId="4" applyNumberFormat="1" applyFill="1" applyBorder="1" applyAlignment="1">
      <alignment horizontal="center" vertical="center"/>
    </xf>
    <xf numFmtId="0" fontId="2" fillId="2" borderId="1" xfId="4" applyFill="1" applyBorder="1" applyAlignment="1">
      <alignment horizontal="center" vertical="center"/>
    </xf>
    <xf numFmtId="0" fontId="9" fillId="2" borderId="0" xfId="4" applyFont="1" applyFill="1" applyBorder="1" applyAlignment="1">
      <alignment horizontal="center" vertical="center"/>
    </xf>
    <xf numFmtId="0" fontId="11" fillId="2" borderId="0" xfId="4" applyFont="1" applyFill="1" applyBorder="1"/>
    <xf numFmtId="0" fontId="9" fillId="2" borderId="1" xfId="4" applyFont="1" applyFill="1" applyBorder="1" applyAlignment="1">
      <alignment horizontal="center"/>
    </xf>
    <xf numFmtId="0" fontId="9" fillId="2" borderId="1" xfId="4" applyFont="1" applyFill="1" applyBorder="1" applyAlignment="1">
      <alignment horizontal="center" vertical="center" wrapText="1"/>
    </xf>
    <xf numFmtId="0" fontId="11" fillId="2" borderId="0" xfId="4" applyFont="1" applyFill="1" applyBorder="1" applyAlignment="1">
      <alignment wrapText="1"/>
    </xf>
    <xf numFmtId="0" fontId="12" fillId="2" borderId="0" xfId="4" applyFont="1" applyFill="1" applyAlignment="1">
      <alignment horizontal="center"/>
    </xf>
    <xf numFmtId="0" fontId="2" fillId="0" borderId="0" xfId="4" applyFill="1"/>
    <xf numFmtId="0" fontId="10" fillId="2" borderId="0" xfId="6" applyFont="1" applyFill="1" applyAlignment="1"/>
    <xf numFmtId="0" fontId="6" fillId="2" borderId="0" xfId="6" applyFont="1" applyFill="1"/>
    <xf numFmtId="0" fontId="9" fillId="2" borderId="0" xfId="6" applyFill="1"/>
    <xf numFmtId="0" fontId="7" fillId="0" borderId="0" xfId="6" applyFont="1" applyFill="1"/>
    <xf numFmtId="0" fontId="13" fillId="0" borderId="0" xfId="6" applyFont="1" applyFill="1"/>
    <xf numFmtId="0" fontId="13" fillId="2" borderId="0" xfId="6" applyFont="1" applyFill="1"/>
    <xf numFmtId="0" fontId="9" fillId="0" borderId="0" xfId="6" applyNumberFormat="1"/>
    <xf numFmtId="0" fontId="9" fillId="0" borderId="0" xfId="6"/>
    <xf numFmtId="0" fontId="4" fillId="0" borderId="1" xfId="6" applyFont="1" applyFill="1" applyBorder="1" applyAlignment="1">
      <alignment horizontal="center" vertical="center"/>
    </xf>
    <xf numFmtId="0" fontId="4" fillId="0" borderId="1" xfId="6" applyFont="1" applyFill="1" applyBorder="1" applyAlignment="1">
      <alignment horizontal="center" vertical="center" wrapText="1"/>
    </xf>
    <xf numFmtId="0" fontId="7" fillId="2" borderId="0" xfId="6" applyFont="1" applyFill="1" applyBorder="1" applyAlignment="1">
      <alignment horizontal="center" vertical="center" wrapText="1"/>
    </xf>
    <xf numFmtId="0" fontId="8" fillId="2" borderId="0" xfId="6" applyFont="1" applyFill="1" applyBorder="1" applyAlignment="1">
      <alignment horizontal="center" wrapText="1"/>
    </xf>
    <xf numFmtId="0" fontId="9" fillId="0" borderId="1" xfId="6" applyFont="1" applyBorder="1" applyAlignment="1">
      <alignment horizontal="center" vertical="top" wrapText="1"/>
    </xf>
    <xf numFmtId="1" fontId="9" fillId="0" borderId="1" xfId="6" applyNumberFormat="1" applyFont="1" applyBorder="1" applyAlignment="1">
      <alignment horizontal="center" vertical="top" wrapText="1"/>
    </xf>
    <xf numFmtId="0" fontId="9" fillId="2" borderId="1" xfId="6" applyFont="1" applyFill="1" applyBorder="1" applyAlignment="1">
      <alignment vertical="top" wrapText="1"/>
    </xf>
    <xf numFmtId="0" fontId="9" fillId="0" borderId="1" xfId="6" applyFont="1" applyBorder="1" applyAlignment="1">
      <alignment horizontal="justify" vertical="top" wrapText="1"/>
    </xf>
    <xf numFmtId="0" fontId="9" fillId="2" borderId="0" xfId="6" applyFill="1" applyBorder="1" applyAlignment="1">
      <alignment horizontal="center" vertical="center"/>
    </xf>
    <xf numFmtId="0" fontId="13" fillId="0" borderId="0" xfId="6" applyFont="1" applyBorder="1" applyAlignment="1">
      <alignment horizontal="justify" vertical="top" wrapText="1"/>
    </xf>
    <xf numFmtId="0" fontId="14" fillId="3" borderId="0" xfId="6" applyFont="1" applyFill="1" applyAlignment="1">
      <alignment horizontal="justify"/>
    </xf>
    <xf numFmtId="0" fontId="4" fillId="2" borderId="0" xfId="6" applyFont="1" applyFill="1"/>
    <xf numFmtId="0" fontId="4" fillId="2" borderId="0" xfId="6" applyFont="1" applyFill="1" applyBorder="1"/>
    <xf numFmtId="0" fontId="9" fillId="2" borderId="0" xfId="6" applyFill="1" applyBorder="1"/>
    <xf numFmtId="0" fontId="9" fillId="2" borderId="0" xfId="6" applyFont="1" applyFill="1" applyBorder="1" applyAlignment="1">
      <alignment horizontal="left"/>
    </xf>
    <xf numFmtId="0" fontId="9" fillId="2" borderId="0" xfId="6" applyFont="1" applyFill="1" applyBorder="1"/>
    <xf numFmtId="0" fontId="10" fillId="2" borderId="0" xfId="6" applyFont="1" applyFill="1" applyBorder="1"/>
    <xf numFmtId="0" fontId="9" fillId="2" borderId="2" xfId="6" applyFont="1" applyFill="1" applyBorder="1"/>
    <xf numFmtId="0" fontId="9" fillId="2" borderId="3" xfId="6" applyFont="1" applyFill="1" applyBorder="1"/>
    <xf numFmtId="0" fontId="9" fillId="2" borderId="4" xfId="6" applyFont="1" applyFill="1" applyBorder="1"/>
    <xf numFmtId="166" fontId="9" fillId="0" borderId="1" xfId="7" applyNumberFormat="1" applyFont="1" applyBorder="1"/>
    <xf numFmtId="49" fontId="9" fillId="2" borderId="0" xfId="6" applyNumberFormat="1" applyFill="1" applyBorder="1" applyAlignment="1">
      <alignment horizontal="right"/>
    </xf>
    <xf numFmtId="0" fontId="4" fillId="2" borderId="5" xfId="6" applyFont="1" applyFill="1" applyBorder="1"/>
    <xf numFmtId="0" fontId="4" fillId="2" borderId="6" xfId="6" applyFont="1" applyFill="1" applyBorder="1"/>
    <xf numFmtId="0" fontId="4" fillId="2" borderId="7" xfId="6" applyFont="1" applyFill="1" applyBorder="1"/>
    <xf numFmtId="5" fontId="4" fillId="2" borderId="1" xfId="6" applyNumberFormat="1" applyFont="1" applyFill="1" applyBorder="1" applyAlignment="1">
      <alignment horizontal="right"/>
    </xf>
    <xf numFmtId="9" fontId="9" fillId="2" borderId="0" xfId="6" applyNumberFormat="1" applyFill="1" applyBorder="1"/>
    <xf numFmtId="42" fontId="4" fillId="2" borderId="0" xfId="6" applyNumberFormat="1" applyFont="1" applyFill="1" applyBorder="1"/>
    <xf numFmtId="5" fontId="9" fillId="2" borderId="0" xfId="7" applyNumberFormat="1" applyFill="1" applyBorder="1" applyAlignment="1">
      <alignment horizontal="right"/>
    </xf>
    <xf numFmtId="165" fontId="9" fillId="2" borderId="0" xfId="6" applyNumberFormat="1" applyFill="1" applyBorder="1"/>
    <xf numFmtId="5" fontId="9" fillId="2" borderId="0" xfId="7" applyNumberFormat="1" applyFill="1" applyBorder="1" applyAlignment="1">
      <alignment horizontal="center"/>
    </xf>
    <xf numFmtId="0" fontId="10" fillId="2" borderId="0" xfId="6" applyFont="1" applyFill="1" applyBorder="1" applyAlignment="1">
      <alignment horizontal="center"/>
    </xf>
    <xf numFmtId="5" fontId="4" fillId="2" borderId="1" xfId="6" applyNumberFormat="1" applyFont="1" applyFill="1" applyBorder="1" applyAlignment="1">
      <alignment horizontal="center"/>
    </xf>
    <xf numFmtId="49" fontId="9" fillId="2" borderId="0" xfId="6" applyNumberFormat="1" applyFill="1" applyBorder="1" applyAlignment="1">
      <alignment horizontal="center"/>
    </xf>
    <xf numFmtId="5" fontId="4" fillId="2" borderId="1" xfId="7" applyNumberFormat="1" applyFont="1" applyFill="1" applyBorder="1" applyAlignment="1">
      <alignment horizontal="center"/>
    </xf>
    <xf numFmtId="5" fontId="9" fillId="2" borderId="1" xfId="7" applyNumberFormat="1" applyFont="1" applyFill="1" applyBorder="1" applyAlignment="1">
      <alignment horizontal="center"/>
    </xf>
    <xf numFmtId="9" fontId="9" fillId="2" borderId="0" xfId="3" applyFont="1" applyFill="1" applyBorder="1" applyAlignment="1">
      <alignment horizontal="right"/>
    </xf>
    <xf numFmtId="168" fontId="9" fillId="2" borderId="2" xfId="8" applyNumberFormat="1" applyFont="1" applyFill="1" applyBorder="1" applyAlignment="1">
      <alignment horizontal="right" wrapText="1"/>
    </xf>
    <xf numFmtId="0" fontId="4" fillId="2" borderId="0" xfId="6" applyFont="1" applyFill="1" applyAlignment="1">
      <alignment horizontal="left"/>
    </xf>
    <xf numFmtId="0" fontId="4" fillId="2" borderId="1" xfId="6" applyFont="1" applyFill="1" applyBorder="1" applyAlignment="1">
      <alignment horizontal="center" vertical="center"/>
    </xf>
    <xf numFmtId="0" fontId="4" fillId="2" borderId="12" xfId="6" applyFont="1" applyFill="1" applyBorder="1" applyAlignment="1">
      <alignment horizontal="center" vertical="center"/>
    </xf>
    <xf numFmtId="0" fontId="9" fillId="2" borderId="0" xfId="6" applyFill="1" applyBorder="1" applyAlignment="1">
      <alignment horizontal="center"/>
    </xf>
    <xf numFmtId="0" fontId="9" fillId="2" borderId="2" xfId="6" applyFont="1" applyFill="1" applyBorder="1" applyAlignment="1">
      <alignment horizontal="center" vertical="center" wrapText="1"/>
    </xf>
    <xf numFmtId="0" fontId="15" fillId="3" borderId="1" xfId="6" applyFont="1" applyFill="1" applyBorder="1" applyAlignment="1">
      <alignment horizontal="center" vertical="center" wrapText="1" readingOrder="1"/>
    </xf>
    <xf numFmtId="0" fontId="9" fillId="2" borderId="1" xfId="6" applyFont="1" applyFill="1" applyBorder="1" applyAlignment="1">
      <alignment horizontal="center" vertical="center" wrapText="1"/>
    </xf>
    <xf numFmtId="10" fontId="9" fillId="3" borderId="13" xfId="6" applyNumberFormat="1" applyFont="1" applyFill="1" applyBorder="1" applyAlignment="1" applyProtection="1">
      <alignment horizontal="center" vertical="center" wrapText="1"/>
      <protection locked="0"/>
    </xf>
    <xf numFmtId="0" fontId="10" fillId="2" borderId="0" xfId="6" applyFont="1" applyFill="1" applyBorder="1" applyAlignment="1">
      <alignment horizontal="left" wrapText="1"/>
    </xf>
    <xf numFmtId="9" fontId="9" fillId="2" borderId="0" xfId="6" applyNumberFormat="1" applyFont="1" applyFill="1" applyBorder="1" applyAlignment="1">
      <alignment horizontal="left" vertical="center" wrapText="1"/>
    </xf>
    <xf numFmtId="0" fontId="9" fillId="2" borderId="0" xfId="6" applyFont="1" applyFill="1" applyBorder="1" applyAlignment="1">
      <alignment horizontal="left" vertical="center" wrapText="1"/>
    </xf>
    <xf numFmtId="0" fontId="9" fillId="2" borderId="0" xfId="6" applyFont="1" applyFill="1" applyBorder="1" applyAlignment="1">
      <alignment horizontal="center" vertical="center" wrapText="1"/>
    </xf>
    <xf numFmtId="0" fontId="9" fillId="3" borderId="0" xfId="6" applyFont="1" applyFill="1" applyBorder="1" applyAlignment="1">
      <alignment horizontal="center" vertical="center" wrapText="1"/>
    </xf>
    <xf numFmtId="0" fontId="4" fillId="2" borderId="1" xfId="6" applyFont="1" applyFill="1" applyBorder="1" applyAlignment="1">
      <alignment horizontal="center"/>
    </xf>
    <xf numFmtId="0" fontId="4" fillId="2" borderId="1" xfId="6" applyFont="1" applyFill="1" applyBorder="1"/>
    <xf numFmtId="0" fontId="9" fillId="2" borderId="1" xfId="6" applyFill="1" applyBorder="1" applyAlignment="1">
      <alignment horizontal="center" vertical="center" wrapText="1"/>
    </xf>
    <xf numFmtId="0" fontId="9" fillId="3" borderId="1" xfId="6" applyFont="1" applyFill="1" applyBorder="1" applyAlignment="1">
      <alignment horizontal="center" vertical="center" wrapText="1"/>
    </xf>
    <xf numFmtId="0" fontId="9" fillId="2" borderId="0" xfId="6" applyFill="1" applyAlignment="1">
      <alignment horizontal="left" vertical="center" wrapText="1"/>
    </xf>
    <xf numFmtId="0" fontId="9" fillId="0" borderId="0" xfId="6" applyAlignment="1">
      <alignment horizontal="left" vertical="center" wrapText="1"/>
    </xf>
    <xf numFmtId="0" fontId="9" fillId="2" borderId="1" xfId="6" applyFill="1" applyBorder="1" applyAlignment="1">
      <alignment horizontal="left" vertical="center" wrapText="1"/>
    </xf>
    <xf numFmtId="0" fontId="9" fillId="2" borderId="1" xfId="6" applyFont="1" applyFill="1" applyBorder="1" applyAlignment="1">
      <alignment horizontal="left" vertical="center" wrapText="1"/>
    </xf>
    <xf numFmtId="0" fontId="9" fillId="3" borderId="1" xfId="6" applyFont="1" applyFill="1" applyBorder="1" applyAlignment="1">
      <alignment horizontal="left" vertical="center" wrapText="1"/>
    </xf>
    <xf numFmtId="0" fontId="9" fillId="3" borderId="0" xfId="6" applyFont="1" applyFill="1" applyBorder="1"/>
    <xf numFmtId="0" fontId="9" fillId="0" borderId="0" xfId="6" applyFill="1"/>
    <xf numFmtId="0" fontId="9" fillId="0" borderId="0" xfId="6" applyFill="1" applyBorder="1"/>
    <xf numFmtId="0" fontId="9" fillId="0" borderId="0" xfId="6" applyBorder="1"/>
    <xf numFmtId="0" fontId="12" fillId="2" borderId="0" xfId="6" applyFont="1" applyFill="1"/>
    <xf numFmtId="0" fontId="6" fillId="3" borderId="0" xfId="6" applyFont="1" applyFill="1"/>
    <xf numFmtId="0" fontId="9" fillId="3" borderId="0" xfId="6" applyFill="1"/>
    <xf numFmtId="0" fontId="4" fillId="0" borderId="2" xfId="6" applyFont="1" applyFill="1" applyBorder="1" applyAlignment="1">
      <alignment vertical="center" wrapText="1"/>
    </xf>
    <xf numFmtId="0" fontId="4" fillId="0" borderId="1" xfId="6" applyFont="1" applyFill="1" applyBorder="1" applyAlignment="1">
      <alignment vertical="center" wrapText="1"/>
    </xf>
    <xf numFmtId="0" fontId="4" fillId="0" borderId="0" xfId="6" applyFont="1" applyFill="1" applyBorder="1" applyAlignment="1">
      <alignment vertical="center" wrapText="1"/>
    </xf>
    <xf numFmtId="0" fontId="9" fillId="0" borderId="2" xfId="6" applyFont="1" applyBorder="1" applyAlignment="1">
      <alignment vertical="top" wrapText="1"/>
    </xf>
    <xf numFmtId="42" fontId="9" fillId="2" borderId="2" xfId="7" applyNumberFormat="1" applyFont="1" applyFill="1" applyBorder="1" applyAlignment="1">
      <alignment vertical="top" wrapText="1"/>
    </xf>
    <xf numFmtId="0" fontId="9" fillId="2" borderId="2" xfId="6" applyFont="1" applyFill="1" applyBorder="1" applyAlignment="1">
      <alignment vertical="top" wrapText="1"/>
    </xf>
    <xf numFmtId="42" fontId="9" fillId="2" borderId="1" xfId="7" applyNumberFormat="1" applyFont="1" applyFill="1" applyBorder="1" applyAlignment="1">
      <alignment vertical="top" wrapText="1"/>
    </xf>
    <xf numFmtId="42" fontId="9" fillId="2" borderId="0" xfId="7" applyNumberFormat="1" applyFont="1" applyFill="1" applyBorder="1" applyAlignment="1">
      <alignment vertical="top" wrapText="1"/>
    </xf>
    <xf numFmtId="0" fontId="9" fillId="2" borderId="0" xfId="6" applyFont="1" applyFill="1" applyBorder="1" applyAlignment="1">
      <alignment vertical="top" wrapText="1"/>
    </xf>
    <xf numFmtId="0" fontId="9" fillId="2" borderId="14" xfId="6" applyFont="1" applyFill="1" applyBorder="1"/>
    <xf numFmtId="0" fontId="9" fillId="2" borderId="15" xfId="6" applyFont="1" applyFill="1" applyBorder="1"/>
    <xf numFmtId="0" fontId="9" fillId="2" borderId="15" xfId="6" applyFill="1" applyBorder="1"/>
    <xf numFmtId="0" fontId="9" fillId="2" borderId="11" xfId="6" applyFill="1" applyBorder="1"/>
    <xf numFmtId="0" fontId="9" fillId="2" borderId="10" xfId="6" applyFont="1" applyFill="1" applyBorder="1" applyAlignment="1">
      <alignment horizontal="left"/>
    </xf>
    <xf numFmtId="0" fontId="9" fillId="2" borderId="8" xfId="6" applyFill="1" applyBorder="1"/>
    <xf numFmtId="0" fontId="9" fillId="2" borderId="10" xfId="6" applyFont="1" applyFill="1" applyBorder="1"/>
    <xf numFmtId="0" fontId="10" fillId="2" borderId="5" xfId="6" applyFont="1" applyFill="1" applyBorder="1"/>
    <xf numFmtId="0" fontId="9" fillId="2" borderId="6" xfId="6" applyFill="1" applyBorder="1"/>
    <xf numFmtId="0" fontId="9" fillId="2" borderId="7" xfId="6" applyFill="1" applyBorder="1"/>
    <xf numFmtId="0" fontId="9" fillId="2" borderId="5" xfId="6" applyFont="1" applyFill="1" applyBorder="1" applyAlignment="1">
      <alignment vertical="center"/>
    </xf>
    <xf numFmtId="0" fontId="12" fillId="2" borderId="0" xfId="6" applyFont="1" applyFill="1" applyBorder="1"/>
    <xf numFmtId="0" fontId="4" fillId="2" borderId="14" xfId="6" applyFont="1" applyFill="1" applyBorder="1"/>
    <xf numFmtId="0" fontId="9" fillId="2" borderId="5" xfId="6" applyFont="1" applyFill="1" applyBorder="1"/>
    <xf numFmtId="5" fontId="9" fillId="2" borderId="1" xfId="6" applyNumberFormat="1" applyFont="1" applyFill="1" applyBorder="1" applyAlignment="1">
      <alignment horizontal="right"/>
    </xf>
    <xf numFmtId="5" fontId="9" fillId="2" borderId="0" xfId="6" applyNumberFormat="1" applyFont="1" applyFill="1" applyBorder="1" applyAlignment="1">
      <alignment horizontal="right"/>
    </xf>
    <xf numFmtId="0" fontId="4" fillId="2" borderId="1" xfId="6" applyFont="1" applyFill="1" applyBorder="1" applyAlignment="1"/>
    <xf numFmtId="0" fontId="4" fillId="3" borderId="1" xfId="6" applyFont="1" applyFill="1" applyBorder="1"/>
    <xf numFmtId="166" fontId="4" fillId="2" borderId="1" xfId="2" applyNumberFormat="1" applyFont="1" applyFill="1" applyBorder="1"/>
    <xf numFmtId="166" fontId="17" fillId="0" borderId="1" xfId="0" applyNumberFormat="1" applyFont="1" applyBorder="1"/>
    <xf numFmtId="0" fontId="9" fillId="2" borderId="0" xfId="6" applyFill="1" applyBorder="1" applyAlignment="1">
      <alignment horizontal="right"/>
    </xf>
    <xf numFmtId="9" fontId="9" fillId="2" borderId="0" xfId="6" applyNumberFormat="1" applyFill="1" applyBorder="1" applyAlignment="1">
      <alignment horizontal="right"/>
    </xf>
    <xf numFmtId="169" fontId="0" fillId="0" borderId="7" xfId="0" applyNumberFormat="1" applyBorder="1" applyAlignment="1">
      <alignment vertical="center"/>
    </xf>
    <xf numFmtId="169" fontId="0" fillId="0" borderId="4" xfId="0" applyNumberFormat="1" applyBorder="1" applyAlignment="1">
      <alignment vertical="center"/>
    </xf>
    <xf numFmtId="169" fontId="9" fillId="2" borderId="0" xfId="6" applyNumberFormat="1" applyFill="1"/>
    <xf numFmtId="168" fontId="18" fillId="0" borderId="1" xfId="2" applyNumberFormat="1" applyFont="1" applyBorder="1"/>
    <xf numFmtId="169" fontId="4" fillId="2" borderId="1" xfId="7" applyNumberFormat="1" applyFont="1" applyFill="1" applyBorder="1" applyAlignment="1">
      <alignment horizontal="center"/>
    </xf>
    <xf numFmtId="5" fontId="9" fillId="2" borderId="0" xfId="6" applyNumberFormat="1" applyFill="1"/>
    <xf numFmtId="169" fontId="0" fillId="0" borderId="1" xfId="0" applyNumberFormat="1" applyBorder="1" applyAlignment="1">
      <alignment vertical="center"/>
    </xf>
    <xf numFmtId="0" fontId="15" fillId="3" borderId="13" xfId="6" applyFont="1" applyFill="1" applyBorder="1" applyAlignment="1">
      <alignment horizontal="center" vertical="center" wrapText="1" readingOrder="1"/>
    </xf>
    <xf numFmtId="0" fontId="9" fillId="3" borderId="13" xfId="6" applyFont="1" applyFill="1" applyBorder="1" applyAlignment="1" applyProtection="1">
      <alignment horizontal="center" vertical="center" wrapText="1"/>
      <protection locked="0"/>
    </xf>
    <xf numFmtId="0" fontId="4" fillId="2" borderId="0" xfId="6" applyFont="1" applyFill="1" applyBorder="1" applyAlignment="1"/>
    <xf numFmtId="0" fontId="4" fillId="3" borderId="0" xfId="6" applyFont="1" applyFill="1"/>
    <xf numFmtId="0" fontId="4" fillId="2" borderId="2" xfId="6" applyFont="1" applyFill="1" applyBorder="1"/>
    <xf numFmtId="0" fontId="4" fillId="3" borderId="0" xfId="6" applyFont="1" applyFill="1" applyBorder="1"/>
    <xf numFmtId="0" fontId="9" fillId="2" borderId="1" xfId="6" applyFont="1" applyFill="1" applyBorder="1" applyAlignment="1">
      <alignment horizontal="center" vertical="center"/>
    </xf>
    <xf numFmtId="0" fontId="9" fillId="3" borderId="1" xfId="6" applyFill="1" applyBorder="1"/>
    <xf numFmtId="0" fontId="9" fillId="2" borderId="2" xfId="6" applyFont="1" applyFill="1" applyBorder="1" applyAlignment="1">
      <alignment horizontal="center" vertical="center"/>
    </xf>
    <xf numFmtId="0" fontId="9" fillId="3" borderId="0" xfId="6" applyFill="1" applyBorder="1"/>
    <xf numFmtId="0" fontId="9" fillId="2" borderId="0" xfId="6" applyFont="1" applyFill="1" applyBorder="1" applyAlignment="1">
      <alignment horizontal="center" vertical="center"/>
    </xf>
    <xf numFmtId="0" fontId="9" fillId="2" borderId="1" xfId="6" applyFont="1" applyFill="1" applyBorder="1" applyAlignment="1">
      <alignment horizontal="center"/>
    </xf>
    <xf numFmtId="0" fontId="9" fillId="3" borderId="1" xfId="6" applyFont="1" applyFill="1" applyBorder="1" applyAlignment="1">
      <alignment horizontal="center"/>
    </xf>
    <xf numFmtId="0" fontId="9" fillId="3" borderId="1" xfId="6" applyFill="1" applyBorder="1" applyAlignment="1">
      <alignment horizontal="center"/>
    </xf>
    <xf numFmtId="0" fontId="9" fillId="3" borderId="2" xfId="6" applyFont="1" applyFill="1" applyBorder="1" applyAlignment="1">
      <alignment horizontal="center"/>
    </xf>
    <xf numFmtId="0" fontId="9" fillId="3" borderId="0" xfId="6" applyFill="1" applyBorder="1" applyAlignment="1">
      <alignment horizontal="center"/>
    </xf>
    <xf numFmtId="0" fontId="9" fillId="3" borderId="0" xfId="6" applyFont="1" applyFill="1" applyBorder="1" applyAlignment="1">
      <alignment horizontal="center"/>
    </xf>
    <xf numFmtId="0" fontId="9" fillId="2" borderId="2" xfId="6" applyFont="1" applyFill="1" applyBorder="1" applyAlignment="1">
      <alignment horizontal="center"/>
    </xf>
    <xf numFmtId="0" fontId="9" fillId="2" borderId="0" xfId="6" applyFont="1" applyFill="1" applyBorder="1" applyAlignment="1">
      <alignment horizontal="center"/>
    </xf>
    <xf numFmtId="0" fontId="9" fillId="2" borderId="10" xfId="6" applyFill="1" applyBorder="1"/>
    <xf numFmtId="0" fontId="9" fillId="2" borderId="5" xfId="6" applyFill="1" applyBorder="1"/>
    <xf numFmtId="0" fontId="7" fillId="2" borderId="0" xfId="6" applyFont="1" applyFill="1"/>
    <xf numFmtId="3" fontId="9" fillId="0" borderId="1" xfId="6" applyNumberFormat="1" applyFont="1" applyBorder="1" applyAlignment="1">
      <alignment horizontal="center" vertical="top" wrapText="1"/>
    </xf>
    <xf numFmtId="0" fontId="9" fillId="0" borderId="0" xfId="6" applyFont="1" applyBorder="1" applyAlignment="1">
      <alignment vertical="top" wrapText="1"/>
    </xf>
    <xf numFmtId="0" fontId="9" fillId="2" borderId="0" xfId="6" applyNumberFormat="1" applyFont="1" applyFill="1" applyBorder="1" applyAlignment="1">
      <alignment vertical="center" wrapText="1"/>
    </xf>
    <xf numFmtId="0" fontId="9" fillId="2" borderId="0" xfId="6" applyNumberFormat="1" applyFont="1" applyFill="1" applyBorder="1" applyAlignment="1">
      <alignment horizontal="left" vertical="center" wrapText="1"/>
    </xf>
    <xf numFmtId="0" fontId="9" fillId="3" borderId="0" xfId="6" applyFont="1" applyFill="1" applyBorder="1" applyAlignment="1">
      <alignment vertical="center" wrapText="1"/>
    </xf>
    <xf numFmtId="0" fontId="9" fillId="3" borderId="0" xfId="6" applyFont="1" applyFill="1" applyBorder="1" applyAlignment="1">
      <alignment horizontal="left" vertical="center" wrapText="1"/>
    </xf>
    <xf numFmtId="0" fontId="9" fillId="2" borderId="6" xfId="6" applyFont="1" applyFill="1" applyBorder="1"/>
    <xf numFmtId="0" fontId="9" fillId="2" borderId="7" xfId="6" applyFont="1" applyFill="1" applyBorder="1"/>
    <xf numFmtId="9" fontId="9" fillId="2" borderId="1" xfId="6" applyNumberFormat="1" applyFill="1" applyBorder="1"/>
    <xf numFmtId="0" fontId="9" fillId="2" borderId="1" xfId="6" applyFill="1" applyBorder="1"/>
    <xf numFmtId="5" fontId="9" fillId="2" borderId="0" xfId="6" applyNumberFormat="1" applyFill="1" applyBorder="1"/>
    <xf numFmtId="170" fontId="9" fillId="2" borderId="1" xfId="6" applyNumberFormat="1" applyFont="1" applyFill="1" applyBorder="1"/>
    <xf numFmtId="170" fontId="9" fillId="2" borderId="1" xfId="6" applyNumberFormat="1" applyFill="1" applyBorder="1"/>
    <xf numFmtId="166" fontId="9" fillId="2" borderId="1" xfId="2" applyNumberFormat="1" applyFont="1" applyFill="1" applyBorder="1"/>
    <xf numFmtId="170" fontId="20" fillId="0" borderId="1" xfId="0" applyNumberFormat="1" applyFont="1" applyFill="1" applyBorder="1" applyAlignment="1">
      <alignment vertical="center"/>
    </xf>
    <xf numFmtId="5" fontId="9" fillId="2" borderId="0" xfId="7" applyNumberFormat="1" applyFill="1" applyBorder="1" applyAlignment="1">
      <alignment horizontal="right" vertical="center"/>
    </xf>
    <xf numFmtId="0" fontId="9" fillId="2" borderId="0" xfId="6" applyFill="1" applyAlignment="1">
      <alignment vertical="center"/>
    </xf>
    <xf numFmtId="0" fontId="21" fillId="0" borderId="0" xfId="6" applyFont="1" applyFill="1" applyBorder="1" applyAlignment="1">
      <alignment horizontal="left" vertical="center" wrapText="1" indent="3"/>
    </xf>
    <xf numFmtId="0" fontId="9" fillId="0" borderId="0" xfId="6" applyFill="1" applyBorder="1" applyAlignment="1">
      <alignment vertical="center"/>
    </xf>
    <xf numFmtId="0" fontId="9" fillId="2" borderId="0" xfId="6" applyFill="1" applyBorder="1" applyAlignment="1">
      <alignment vertical="center"/>
    </xf>
    <xf numFmtId="44" fontId="9" fillId="2" borderId="0" xfId="6" applyNumberFormat="1" applyFill="1" applyBorder="1" applyAlignment="1">
      <alignment vertical="center"/>
    </xf>
    <xf numFmtId="170" fontId="9" fillId="2" borderId="0" xfId="6" applyNumberFormat="1" applyFill="1" applyAlignment="1">
      <alignment vertical="center"/>
    </xf>
    <xf numFmtId="0" fontId="9" fillId="3" borderId="0" xfId="6" applyFill="1" applyBorder="1" applyAlignment="1">
      <alignment vertical="center"/>
    </xf>
    <xf numFmtId="166" fontId="9" fillId="3" borderId="0" xfId="2" applyNumberFormat="1" applyFont="1" applyFill="1" applyBorder="1" applyAlignment="1">
      <alignment vertical="center"/>
    </xf>
    <xf numFmtId="166" fontId="9" fillId="3" borderId="0" xfId="6" applyNumberFormat="1" applyFill="1" applyBorder="1" applyAlignment="1">
      <alignment vertical="center"/>
    </xf>
    <xf numFmtId="0" fontId="9" fillId="3" borderId="0" xfId="6" applyFill="1" applyBorder="1" applyAlignment="1">
      <alignment horizontal="right" vertical="center"/>
    </xf>
    <xf numFmtId="44" fontId="9" fillId="3" borderId="0" xfId="6" applyNumberFormat="1" applyFill="1" applyBorder="1" applyAlignment="1">
      <alignment vertical="center"/>
    </xf>
    <xf numFmtId="44" fontId="4" fillId="3" borderId="0" xfId="6" applyNumberFormat="1" applyFont="1" applyFill="1" applyBorder="1" applyAlignment="1">
      <alignment vertical="center"/>
    </xf>
    <xf numFmtId="0" fontId="21" fillId="3" borderId="0" xfId="6" applyFont="1" applyFill="1" applyBorder="1" applyAlignment="1">
      <alignment horizontal="left" vertical="center" wrapText="1" indent="3"/>
    </xf>
    <xf numFmtId="0" fontId="9" fillId="3" borderId="0" xfId="6" applyFill="1" applyAlignment="1">
      <alignment vertical="center"/>
    </xf>
    <xf numFmtId="0" fontId="4" fillId="3" borderId="0" xfId="6" applyFont="1" applyFill="1" applyBorder="1" applyAlignment="1">
      <alignment vertical="center"/>
    </xf>
    <xf numFmtId="0" fontId="11" fillId="3" borderId="0" xfId="0" applyFont="1" applyFill="1" applyBorder="1" applyAlignment="1">
      <alignment vertical="center"/>
    </xf>
    <xf numFmtId="37" fontId="11" fillId="3" borderId="0" xfId="9" applyFont="1" applyFill="1" applyBorder="1" applyAlignment="1">
      <alignment vertical="center"/>
    </xf>
    <xf numFmtId="37" fontId="11" fillId="3" borderId="0" xfId="9" applyFont="1" applyFill="1" applyBorder="1" applyAlignment="1">
      <alignment horizontal="left" vertical="center"/>
    </xf>
    <xf numFmtId="0" fontId="19" fillId="0" borderId="1" xfId="6" applyFont="1" applyFill="1" applyBorder="1" applyAlignment="1">
      <alignment vertical="center"/>
    </xf>
    <xf numFmtId="0" fontId="9" fillId="3" borderId="0" xfId="6" applyFill="1" applyBorder="1" applyAlignment="1">
      <alignment horizontal="center" vertical="center"/>
    </xf>
    <xf numFmtId="9" fontId="9" fillId="2" borderId="0" xfId="3" applyFont="1" applyFill="1" applyAlignment="1">
      <alignment vertical="center"/>
    </xf>
    <xf numFmtId="168" fontId="9" fillId="2" borderId="0" xfId="10" applyNumberFormat="1" applyFont="1" applyFill="1" applyAlignment="1">
      <alignment vertical="center"/>
    </xf>
    <xf numFmtId="168" fontId="9" fillId="2" borderId="0" xfId="6" applyNumberFormat="1" applyFill="1" applyAlignment="1">
      <alignment vertical="center"/>
    </xf>
    <xf numFmtId="5" fontId="22" fillId="2" borderId="1" xfId="7" applyNumberFormat="1" applyFont="1" applyFill="1" applyBorder="1" applyAlignment="1">
      <alignment horizontal="center"/>
    </xf>
    <xf numFmtId="165" fontId="9" fillId="2" borderId="0" xfId="6" applyNumberFormat="1" applyFill="1"/>
    <xf numFmtId="171" fontId="15" fillId="3" borderId="1" xfId="1" applyNumberFormat="1" applyFont="1" applyFill="1" applyBorder="1" applyAlignment="1">
      <alignment horizontal="center" vertical="center" wrapText="1" readingOrder="1"/>
    </xf>
    <xf numFmtId="171" fontId="15" fillId="3" borderId="13" xfId="1" applyNumberFormat="1" applyFont="1" applyFill="1" applyBorder="1" applyAlignment="1">
      <alignment horizontal="center" vertical="center" wrapText="1" readingOrder="1"/>
    </xf>
    <xf numFmtId="171" fontId="9" fillId="3" borderId="13" xfId="1" applyNumberFormat="1" applyFont="1" applyFill="1" applyBorder="1" applyAlignment="1" applyProtection="1">
      <alignment horizontal="center" vertical="center" wrapText="1"/>
      <protection locked="0"/>
    </xf>
    <xf numFmtId="171" fontId="9" fillId="3" borderId="0" xfId="1" applyNumberFormat="1" applyFont="1" applyFill="1" applyBorder="1" applyAlignment="1" applyProtection="1">
      <alignment horizontal="center" vertical="center" wrapText="1"/>
      <protection locked="0"/>
    </xf>
    <xf numFmtId="0" fontId="4" fillId="2" borderId="2" xfId="6" applyFont="1" applyFill="1" applyBorder="1" applyAlignment="1"/>
    <xf numFmtId="0" fontId="4" fillId="2" borderId="3" xfId="6" applyFont="1" applyFill="1" applyBorder="1" applyAlignment="1"/>
    <xf numFmtId="0" fontId="4" fillId="2" borderId="4" xfId="6" applyFont="1" applyFill="1" applyBorder="1" applyAlignment="1"/>
    <xf numFmtId="0" fontId="4" fillId="2" borderId="0" xfId="6" applyFont="1" applyFill="1" applyBorder="1" applyAlignment="1">
      <alignment horizontal="center"/>
    </xf>
    <xf numFmtId="166" fontId="9" fillId="2" borderId="1" xfId="2" applyNumberFormat="1" applyFont="1" applyFill="1" applyBorder="1" applyAlignment="1">
      <alignment horizontal="center"/>
    </xf>
    <xf numFmtId="166" fontId="9" fillId="3" borderId="1" xfId="2" applyNumberFormat="1" applyFont="1" applyFill="1" applyBorder="1" applyAlignment="1">
      <alignment horizontal="center"/>
    </xf>
    <xf numFmtId="166" fontId="4" fillId="0" borderId="0" xfId="2" applyNumberFormat="1" applyFont="1" applyFill="1"/>
    <xf numFmtId="166" fontId="9" fillId="2" borderId="0" xfId="2" applyNumberFormat="1" applyFont="1" applyFill="1" applyBorder="1" applyAlignment="1">
      <alignment horizontal="center"/>
    </xf>
    <xf numFmtId="166" fontId="9" fillId="3" borderId="0" xfId="2" applyNumberFormat="1" applyFont="1" applyFill="1" applyBorder="1" applyAlignment="1">
      <alignment horizontal="center"/>
    </xf>
    <xf numFmtId="0" fontId="9" fillId="3" borderId="1" xfId="6" applyFont="1" applyFill="1" applyBorder="1"/>
    <xf numFmtId="166" fontId="9" fillId="2" borderId="0" xfId="2" applyNumberFormat="1" applyFont="1" applyFill="1" applyBorder="1"/>
    <xf numFmtId="166" fontId="4" fillId="2" borderId="0" xfId="2" applyNumberFormat="1" applyFont="1" applyFill="1"/>
    <xf numFmtId="166" fontId="9" fillId="2" borderId="0" xfId="2" applyNumberFormat="1" applyFont="1" applyFill="1"/>
    <xf numFmtId="166" fontId="9" fillId="2" borderId="0" xfId="6" applyNumberFormat="1" applyFill="1"/>
    <xf numFmtId="0" fontId="4" fillId="0" borderId="0" xfId="6" applyFont="1" applyFill="1"/>
    <xf numFmtId="0" fontId="9" fillId="0" borderId="0" xfId="6" applyFont="1" applyFill="1"/>
    <xf numFmtId="0" fontId="9" fillId="2" borderId="0" xfId="6" applyFont="1" applyFill="1"/>
    <xf numFmtId="0" fontId="6" fillId="0" borderId="0" xfId="6" applyFont="1"/>
    <xf numFmtId="5" fontId="9" fillId="2" borderId="2" xfId="7" applyNumberFormat="1" applyFont="1" applyFill="1" applyBorder="1" applyAlignment="1">
      <alignment vertical="top" wrapText="1"/>
    </xf>
    <xf numFmtId="5" fontId="9" fillId="2" borderId="1" xfId="7" applyNumberFormat="1" applyFont="1" applyFill="1" applyBorder="1" applyAlignment="1">
      <alignment vertical="top" wrapText="1"/>
    </xf>
    <xf numFmtId="3" fontId="9" fillId="0" borderId="1" xfId="6" applyNumberFormat="1" applyFont="1" applyBorder="1" applyAlignment="1">
      <alignment vertical="top" wrapText="1"/>
    </xf>
    <xf numFmtId="5" fontId="9" fillId="2" borderId="0" xfId="7" applyNumberFormat="1" applyFont="1" applyFill="1" applyBorder="1" applyAlignment="1">
      <alignment vertical="top" wrapText="1"/>
    </xf>
    <xf numFmtId="0" fontId="9" fillId="2" borderId="0" xfId="6" applyFont="1" applyFill="1" applyBorder="1" applyAlignment="1">
      <alignment vertical="center" wrapText="1"/>
    </xf>
    <xf numFmtId="0" fontId="10" fillId="2" borderId="0" xfId="6" applyFont="1" applyFill="1" applyBorder="1" applyAlignment="1">
      <alignment horizontal="left" vertical="center" wrapText="1"/>
    </xf>
    <xf numFmtId="0" fontId="4" fillId="2" borderId="10" xfId="6" applyFont="1" applyFill="1" applyBorder="1"/>
    <xf numFmtId="0" fontId="10" fillId="2" borderId="0" xfId="6" applyFont="1" applyFill="1" applyBorder="1" applyAlignment="1">
      <alignment wrapText="1"/>
    </xf>
    <xf numFmtId="0" fontId="9" fillId="2" borderId="0" xfId="6" applyFont="1" applyFill="1" applyBorder="1" applyAlignment="1">
      <alignment wrapText="1"/>
    </xf>
    <xf numFmtId="0" fontId="10" fillId="2" borderId="0" xfId="6" applyFont="1" applyFill="1" applyBorder="1" applyAlignment="1">
      <alignment vertical="center" wrapText="1"/>
    </xf>
    <xf numFmtId="0" fontId="10" fillId="2" borderId="0" xfId="6" applyFont="1" applyFill="1"/>
    <xf numFmtId="42" fontId="9" fillId="2" borderId="1" xfId="6" applyNumberFormat="1" applyFont="1" applyFill="1" applyBorder="1"/>
    <xf numFmtId="49" fontId="9" fillId="2" borderId="1" xfId="6" applyNumberFormat="1" applyFont="1" applyFill="1" applyBorder="1" applyAlignment="1">
      <alignment horizontal="right"/>
    </xf>
    <xf numFmtId="9" fontId="9" fillId="2" borderId="1" xfId="6" applyNumberFormat="1" applyFont="1" applyFill="1" applyBorder="1"/>
    <xf numFmtId="0" fontId="3" fillId="2" borderId="0" xfId="6" applyFont="1" applyFill="1" applyBorder="1"/>
    <xf numFmtId="42" fontId="10" fillId="2" borderId="0" xfId="6" applyNumberFormat="1" applyFont="1" applyFill="1" applyBorder="1"/>
    <xf numFmtId="9" fontId="10" fillId="2" borderId="0" xfId="6" applyNumberFormat="1" applyFont="1" applyFill="1" applyBorder="1"/>
    <xf numFmtId="166" fontId="9" fillId="2" borderId="1" xfId="6" applyNumberFormat="1" applyFont="1" applyFill="1" applyBorder="1"/>
    <xf numFmtId="0" fontId="9" fillId="2" borderId="0" xfId="6" applyFont="1" applyFill="1" applyBorder="1" applyAlignment="1"/>
    <xf numFmtId="9" fontId="4" fillId="2" borderId="1" xfId="6" applyNumberFormat="1" applyFont="1" applyFill="1" applyBorder="1" applyAlignment="1">
      <alignment horizontal="center"/>
    </xf>
    <xf numFmtId="9" fontId="9" fillId="2" borderId="0" xfId="6" applyNumberFormat="1" applyFill="1" applyBorder="1" applyAlignment="1"/>
    <xf numFmtId="0" fontId="9" fillId="2" borderId="0" xfId="6" applyFill="1" applyBorder="1" applyAlignment="1"/>
    <xf numFmtId="164" fontId="9" fillId="2" borderId="1" xfId="6" applyNumberFormat="1" applyFont="1" applyFill="1" applyBorder="1" applyAlignment="1">
      <alignment horizontal="center"/>
    </xf>
    <xf numFmtId="5" fontId="9" fillId="3" borderId="0" xfId="6" applyNumberFormat="1" applyFill="1" applyBorder="1" applyAlignment="1">
      <alignment horizontal="right"/>
    </xf>
    <xf numFmtId="165" fontId="9" fillId="3" borderId="0" xfId="6" applyNumberFormat="1" applyFill="1" applyBorder="1" applyAlignment="1">
      <alignment horizontal="right"/>
    </xf>
    <xf numFmtId="5" fontId="4" fillId="2" borderId="0" xfId="6" applyNumberFormat="1" applyFont="1" applyFill="1" applyBorder="1" applyAlignment="1">
      <alignment horizontal="right"/>
    </xf>
    <xf numFmtId="9" fontId="9" fillId="2" borderId="0" xfId="6" applyNumberFormat="1" applyFill="1" applyBorder="1" applyAlignment="1">
      <alignment horizontal="center"/>
    </xf>
    <xf numFmtId="5" fontId="9" fillId="3" borderId="13" xfId="7" applyNumberFormat="1" applyFont="1" applyFill="1" applyBorder="1"/>
    <xf numFmtId="0" fontId="9" fillId="2" borderId="11" xfId="6" applyFont="1" applyFill="1" applyBorder="1"/>
    <xf numFmtId="168" fontId="23" fillId="0" borderId="0" xfId="10" applyNumberFormat="1" applyFont="1"/>
    <xf numFmtId="5" fontId="9" fillId="3" borderId="1" xfId="7" applyNumberFormat="1" applyFont="1" applyFill="1" applyBorder="1"/>
    <xf numFmtId="0" fontId="9" fillId="2" borderId="8" xfId="6" applyFont="1" applyFill="1" applyBorder="1"/>
    <xf numFmtId="165" fontId="9" fillId="3" borderId="1" xfId="6" applyNumberFormat="1" applyFont="1" applyFill="1" applyBorder="1"/>
    <xf numFmtId="165" fontId="9" fillId="2" borderId="8" xfId="6" applyNumberFormat="1" applyFont="1" applyFill="1" applyBorder="1"/>
    <xf numFmtId="5" fontId="9" fillId="2" borderId="10" xfId="7" applyNumberFormat="1" applyFill="1" applyBorder="1" applyAlignment="1">
      <alignment horizontal="left" wrapText="1"/>
    </xf>
    <xf numFmtId="5" fontId="9" fillId="2" borderId="0" xfId="7" applyNumberFormat="1" applyFill="1" applyBorder="1" applyAlignment="1">
      <alignment horizontal="left" wrapText="1"/>
    </xf>
    <xf numFmtId="165" fontId="4" fillId="2" borderId="1" xfId="6" applyNumberFormat="1" applyFont="1" applyFill="1" applyBorder="1"/>
    <xf numFmtId="165" fontId="4" fillId="2" borderId="0" xfId="6" applyNumberFormat="1" applyFont="1" applyFill="1" applyBorder="1"/>
    <xf numFmtId="164" fontId="9" fillId="2" borderId="0" xfId="6" applyNumberFormat="1" applyFill="1"/>
    <xf numFmtId="44" fontId="9" fillId="2" borderId="0" xfId="2" applyFont="1" applyFill="1"/>
    <xf numFmtId="165" fontId="4" fillId="2" borderId="1" xfId="6" applyNumberFormat="1" applyFont="1" applyFill="1" applyBorder="1" applyAlignment="1">
      <alignment horizontal="center"/>
    </xf>
    <xf numFmtId="0" fontId="9" fillId="2" borderId="1" xfId="6" applyFill="1" applyBorder="1" applyAlignment="1">
      <alignment horizontal="center" vertical="center"/>
    </xf>
    <xf numFmtId="0" fontId="9" fillId="2" borderId="13" xfId="6" applyFont="1" applyFill="1" applyBorder="1" applyAlignment="1">
      <alignment horizontal="center" vertical="center"/>
    </xf>
    <xf numFmtId="0" fontId="11" fillId="2" borderId="0" xfId="6" applyFont="1" applyFill="1" applyBorder="1"/>
    <xf numFmtId="0" fontId="11" fillId="2" borderId="0" xfId="6" applyFont="1" applyFill="1" applyBorder="1" applyAlignment="1">
      <alignment wrapText="1"/>
    </xf>
    <xf numFmtId="0" fontId="9" fillId="2" borderId="0" xfId="6" applyFill="1" applyBorder="1" applyAlignment="1">
      <alignment horizontal="center" vertical="center" wrapText="1"/>
    </xf>
    <xf numFmtId="0" fontId="4" fillId="0" borderId="4" xfId="6" applyFont="1" applyFill="1" applyBorder="1" applyAlignment="1">
      <alignment vertical="center" wrapText="1"/>
    </xf>
    <xf numFmtId="0" fontId="9" fillId="0" borderId="1" xfId="6" applyFont="1" applyBorder="1" applyAlignment="1">
      <alignment vertical="top" wrapText="1"/>
    </xf>
    <xf numFmtId="42" fontId="9" fillId="2" borderId="1" xfId="7" applyNumberFormat="1" applyFont="1" applyFill="1" applyBorder="1" applyAlignment="1">
      <alignment horizontal="center" vertical="top" wrapText="1"/>
    </xf>
    <xf numFmtId="0" fontId="9" fillId="2" borderId="1" xfId="6" applyFont="1" applyFill="1" applyBorder="1" applyAlignment="1">
      <alignment horizontal="center" vertical="top" wrapText="1"/>
    </xf>
    <xf numFmtId="42" fontId="9" fillId="2" borderId="4" xfId="7" applyNumberFormat="1" applyFont="1" applyFill="1" applyBorder="1" applyAlignment="1">
      <alignment vertical="top" wrapText="1"/>
    </xf>
    <xf numFmtId="0" fontId="15" fillId="0" borderId="14" xfId="0" applyFont="1" applyBorder="1" applyAlignment="1">
      <alignment vertical="center"/>
    </xf>
    <xf numFmtId="0" fontId="15" fillId="0" borderId="10" xfId="0" applyFont="1" applyBorder="1" applyAlignment="1">
      <alignment vertical="center"/>
    </xf>
    <xf numFmtId="0" fontId="15" fillId="0" borderId="5" xfId="0" applyFont="1" applyBorder="1" applyAlignment="1">
      <alignment vertical="center"/>
    </xf>
    <xf numFmtId="0" fontId="9" fillId="3" borderId="0" xfId="6" applyFont="1" applyFill="1" applyBorder="1" applyAlignment="1"/>
    <xf numFmtId="0" fontId="9" fillId="0" borderId="0" xfId="6" applyFont="1" applyFill="1" applyBorder="1" applyAlignment="1">
      <alignment vertical="center" wrapText="1"/>
    </xf>
    <xf numFmtId="172" fontId="11" fillId="2" borderId="1" xfId="11" applyFont="1" applyFill="1" applyBorder="1"/>
    <xf numFmtId="172" fontId="11" fillId="2" borderId="1" xfId="11" applyFont="1" applyFill="1" applyBorder="1" applyAlignment="1">
      <alignment horizontal="right"/>
    </xf>
    <xf numFmtId="172" fontId="9" fillId="2" borderId="0" xfId="6" applyNumberFormat="1" applyFill="1" applyBorder="1"/>
    <xf numFmtId="0" fontId="9" fillId="2" borderId="0" xfId="6" applyFill="1" applyAlignment="1"/>
    <xf numFmtId="0" fontId="9" fillId="0" borderId="0" xfId="6" applyFont="1" applyFill="1" applyBorder="1"/>
    <xf numFmtId="49" fontId="9" fillId="0" borderId="0" xfId="6" applyNumberFormat="1" applyFill="1" applyBorder="1" applyAlignment="1">
      <alignment horizontal="center"/>
    </xf>
    <xf numFmtId="5" fontId="9" fillId="0" borderId="0" xfId="7" applyNumberFormat="1" applyFill="1" applyBorder="1" applyAlignment="1">
      <alignment horizontal="right"/>
    </xf>
    <xf numFmtId="5" fontId="4" fillId="2" borderId="4" xfId="7" applyNumberFormat="1" applyFont="1" applyFill="1" applyBorder="1" applyAlignment="1">
      <alignment horizontal="center"/>
    </xf>
    <xf numFmtId="5" fontId="9" fillId="2" borderId="1" xfId="7" applyNumberFormat="1" applyFont="1" applyFill="1" applyBorder="1" applyAlignment="1">
      <alignment vertical="top"/>
    </xf>
    <xf numFmtId="5" fontId="9" fillId="2" borderId="9" xfId="7" applyNumberFormat="1" applyFont="1" applyFill="1" applyBorder="1" applyAlignment="1">
      <alignment vertical="top"/>
    </xf>
    <xf numFmtId="173" fontId="24" fillId="0" borderId="0" xfId="12" applyNumberFormat="1" applyFont="1" applyFill="1" applyBorder="1" applyAlignment="1">
      <alignment horizontal="justify"/>
    </xf>
    <xf numFmtId="173" fontId="24" fillId="0" borderId="0" xfId="0" applyNumberFormat="1" applyFont="1" applyFill="1" applyBorder="1"/>
    <xf numFmtId="5" fontId="9" fillId="2" borderId="13" xfId="7" applyNumberFormat="1" applyFont="1" applyFill="1" applyBorder="1" applyAlignment="1">
      <alignment vertical="top"/>
    </xf>
    <xf numFmtId="166" fontId="4" fillId="2" borderId="1" xfId="7" applyNumberFormat="1" applyFont="1" applyFill="1" applyBorder="1" applyAlignment="1">
      <alignment horizontal="center"/>
    </xf>
    <xf numFmtId="0" fontId="4" fillId="2" borderId="0" xfId="6" applyFont="1" applyFill="1" applyBorder="1" applyAlignment="1">
      <alignment horizontal="center" wrapText="1"/>
    </xf>
    <xf numFmtId="166" fontId="4" fillId="2" borderId="0" xfId="7" applyNumberFormat="1" applyFont="1" applyFill="1" applyBorder="1" applyAlignment="1">
      <alignment horizontal="center"/>
    </xf>
    <xf numFmtId="5" fontId="4" fillId="2" borderId="0" xfId="7" applyNumberFormat="1" applyFont="1" applyFill="1" applyBorder="1" applyAlignment="1">
      <alignment horizontal="center"/>
    </xf>
    <xf numFmtId="0" fontId="15" fillId="0" borderId="1" xfId="6" applyFont="1" applyFill="1" applyBorder="1" applyAlignment="1">
      <alignment horizontal="center" vertical="center" wrapText="1" readingOrder="1"/>
    </xf>
    <xf numFmtId="3" fontId="15" fillId="0" borderId="1" xfId="6" applyNumberFormat="1" applyFont="1" applyFill="1" applyBorder="1" applyAlignment="1">
      <alignment horizontal="center" vertical="center" wrapText="1" readingOrder="1"/>
    </xf>
    <xf numFmtId="172" fontId="9" fillId="2" borderId="0" xfId="11" applyFont="1" applyFill="1" applyBorder="1" applyAlignment="1">
      <alignment horizontal="center" vertical="center"/>
    </xf>
    <xf numFmtId="0" fontId="9" fillId="3" borderId="13" xfId="6" applyFont="1" applyFill="1" applyBorder="1" applyAlignment="1">
      <alignment horizontal="center"/>
    </xf>
    <xf numFmtId="0" fontId="9" fillId="2" borderId="13" xfId="6" applyFont="1" applyFill="1" applyBorder="1" applyAlignment="1">
      <alignment horizontal="center"/>
    </xf>
    <xf numFmtId="0" fontId="12" fillId="2" borderId="0" xfId="13" applyFont="1" applyFill="1"/>
    <xf numFmtId="0" fontId="6" fillId="2" borderId="0" xfId="13" applyFont="1" applyFill="1"/>
    <xf numFmtId="0" fontId="9" fillId="2" borderId="0" xfId="13" applyFill="1"/>
    <xf numFmtId="0" fontId="4" fillId="0" borderId="0" xfId="13" applyFont="1" applyFill="1"/>
    <xf numFmtId="0" fontId="5" fillId="0" borderId="0" xfId="13" applyFont="1" applyFill="1"/>
    <xf numFmtId="0" fontId="5" fillId="2" borderId="0" xfId="13" applyFont="1" applyFill="1"/>
    <xf numFmtId="0" fontId="27" fillId="2" borderId="0" xfId="13" applyFont="1" applyFill="1"/>
    <xf numFmtId="0" fontId="6" fillId="0" borderId="0" xfId="13" applyFont="1"/>
    <xf numFmtId="0" fontId="4" fillId="0" borderId="1" xfId="13" applyFont="1" applyFill="1" applyBorder="1" applyAlignment="1">
      <alignment horizontal="center" vertical="center"/>
    </xf>
    <xf numFmtId="0" fontId="4" fillId="0" borderId="1" xfId="13" applyFont="1" applyFill="1" applyBorder="1" applyAlignment="1">
      <alignment horizontal="center" vertical="center" wrapText="1"/>
    </xf>
    <xf numFmtId="0" fontId="4" fillId="0" borderId="2" xfId="13" applyFont="1" applyFill="1" applyBorder="1" applyAlignment="1">
      <alignment vertical="center" wrapText="1"/>
    </xf>
    <xf numFmtId="0" fontId="4" fillId="0" borderId="1" xfId="13" applyFont="1" applyFill="1" applyBorder="1" applyAlignment="1">
      <alignment vertical="center" wrapText="1"/>
    </xf>
    <xf numFmtId="0" fontId="4" fillId="0" borderId="0" xfId="13" applyFont="1" applyFill="1" applyBorder="1" applyAlignment="1">
      <alignment vertical="center" wrapText="1"/>
    </xf>
    <xf numFmtId="0" fontId="7" fillId="2" borderId="0" xfId="13" applyFont="1" applyFill="1" applyBorder="1" applyAlignment="1">
      <alignment horizontal="center" vertical="center" wrapText="1"/>
    </xf>
    <xf numFmtId="0" fontId="8" fillId="2" borderId="0" xfId="13" applyFont="1" applyFill="1" applyBorder="1" applyAlignment="1">
      <alignment horizontal="center" wrapText="1"/>
    </xf>
    <xf numFmtId="0" fontId="9" fillId="0" borderId="0" xfId="13"/>
    <xf numFmtId="0" fontId="9" fillId="0" borderId="1" xfId="13" applyFont="1" applyBorder="1" applyAlignment="1">
      <alignment horizontal="center" vertical="top" wrapText="1"/>
    </xf>
    <xf numFmtId="1" fontId="9" fillId="0" borderId="1" xfId="13" applyNumberFormat="1" applyFont="1" applyBorder="1" applyAlignment="1">
      <alignment horizontal="center" vertical="top" wrapText="1"/>
    </xf>
    <xf numFmtId="0" fontId="9" fillId="2" borderId="1" xfId="13" applyFont="1" applyFill="1" applyBorder="1" applyAlignment="1">
      <alignment vertical="top" wrapText="1"/>
    </xf>
    <xf numFmtId="0" fontId="9" fillId="0" borderId="1" xfId="13" applyFont="1" applyBorder="1" applyAlignment="1">
      <alignment horizontal="justify" vertical="top" wrapText="1"/>
    </xf>
    <xf numFmtId="0" fontId="9" fillId="0" borderId="2" xfId="13" applyFont="1" applyBorder="1" applyAlignment="1">
      <alignment vertical="top" wrapText="1"/>
    </xf>
    <xf numFmtId="5" fontId="9" fillId="3" borderId="2" xfId="14" applyNumberFormat="1" applyFont="1" applyFill="1" applyBorder="1" applyAlignment="1">
      <alignment vertical="top" wrapText="1"/>
    </xf>
    <xf numFmtId="0" fontId="9" fillId="2" borderId="2" xfId="13" applyFont="1" applyFill="1" applyBorder="1" applyAlignment="1">
      <alignment vertical="top" wrapText="1"/>
    </xf>
    <xf numFmtId="5" fontId="9" fillId="2" borderId="1" xfId="14" applyNumberFormat="1" applyFont="1" applyFill="1" applyBorder="1" applyAlignment="1">
      <alignment vertical="top" wrapText="1"/>
    </xf>
    <xf numFmtId="0" fontId="9" fillId="0" borderId="0" xfId="13" applyFont="1" applyBorder="1" applyAlignment="1">
      <alignment vertical="top" wrapText="1"/>
    </xf>
    <xf numFmtId="5" fontId="9" fillId="3" borderId="0" xfId="14" applyNumberFormat="1" applyFont="1" applyFill="1" applyBorder="1" applyAlignment="1">
      <alignment vertical="top" wrapText="1"/>
    </xf>
    <xf numFmtId="0" fontId="9" fillId="2" borderId="0" xfId="13" applyFont="1" applyFill="1" applyBorder="1" applyAlignment="1">
      <alignment vertical="top" wrapText="1"/>
    </xf>
    <xf numFmtId="5" fontId="9" fillId="2" borderId="0" xfId="14" applyNumberFormat="1" applyFont="1" applyFill="1" applyBorder="1" applyAlignment="1">
      <alignment vertical="top" wrapText="1"/>
    </xf>
    <xf numFmtId="0" fontId="9" fillId="2" borderId="0" xfId="13" applyFill="1" applyBorder="1" applyAlignment="1">
      <alignment horizontal="center" vertical="center"/>
    </xf>
    <xf numFmtId="0" fontId="4" fillId="2" borderId="0" xfId="13" applyFont="1" applyFill="1"/>
    <xf numFmtId="0" fontId="4" fillId="2" borderId="0" xfId="13" applyFont="1" applyFill="1" applyBorder="1"/>
    <xf numFmtId="0" fontId="19" fillId="2" borderId="0" xfId="13" applyFont="1" applyFill="1" applyBorder="1" applyAlignment="1">
      <alignment vertical="center" wrapText="1"/>
    </xf>
    <xf numFmtId="0" fontId="19" fillId="2" borderId="0" xfId="13" applyFont="1" applyFill="1"/>
    <xf numFmtId="0" fontId="19" fillId="0" borderId="0" xfId="13" applyFont="1"/>
    <xf numFmtId="0" fontId="19" fillId="2" borderId="0" xfId="13" applyFont="1" applyFill="1" applyBorder="1" applyAlignment="1">
      <alignment horizontal="left" vertical="center" wrapText="1"/>
    </xf>
    <xf numFmtId="0" fontId="19" fillId="2" borderId="0" xfId="13" applyFont="1" applyFill="1" applyBorder="1"/>
    <xf numFmtId="0" fontId="22" fillId="2" borderId="0" xfId="13" applyFont="1" applyFill="1" applyBorder="1"/>
    <xf numFmtId="0" fontId="19" fillId="2" borderId="0" xfId="13" applyFont="1" applyFill="1" applyBorder="1" applyAlignment="1">
      <alignment wrapText="1"/>
    </xf>
    <xf numFmtId="0" fontId="22" fillId="2" borderId="0" xfId="13" applyFont="1" applyFill="1"/>
    <xf numFmtId="0" fontId="19" fillId="2" borderId="2" xfId="13" applyFont="1" applyFill="1" applyBorder="1"/>
    <xf numFmtId="0" fontId="19" fillId="2" borderId="3" xfId="13" applyFont="1" applyFill="1" applyBorder="1"/>
    <xf numFmtId="0" fontId="19" fillId="2" borderId="4" xfId="13" applyFont="1" applyFill="1" applyBorder="1"/>
    <xf numFmtId="42" fontId="19" fillId="2" borderId="1" xfId="13" applyNumberFormat="1" applyFont="1" applyFill="1" applyBorder="1"/>
    <xf numFmtId="49" fontId="19" fillId="2" borderId="1" xfId="13" applyNumberFormat="1" applyFont="1" applyFill="1" applyBorder="1" applyAlignment="1">
      <alignment horizontal="right"/>
    </xf>
    <xf numFmtId="0" fontId="22" fillId="2" borderId="5" xfId="13" applyFont="1" applyFill="1" applyBorder="1"/>
    <xf numFmtId="0" fontId="22" fillId="2" borderId="6" xfId="13" applyFont="1" applyFill="1" applyBorder="1"/>
    <xf numFmtId="0" fontId="22" fillId="2" borderId="7" xfId="13" applyFont="1" applyFill="1" applyBorder="1"/>
    <xf numFmtId="9" fontId="19" fillId="2" borderId="1" xfId="13" applyNumberFormat="1" applyFont="1" applyFill="1" applyBorder="1"/>
    <xf numFmtId="42" fontId="19" fillId="2" borderId="0" xfId="13" applyNumberFormat="1" applyFont="1" applyFill="1" applyBorder="1"/>
    <xf numFmtId="9" fontId="19" fillId="2" borderId="0" xfId="13" applyNumberFormat="1" applyFont="1" applyFill="1" applyBorder="1"/>
    <xf numFmtId="0" fontId="22" fillId="2" borderId="1" xfId="6" applyFont="1" applyFill="1" applyBorder="1"/>
    <xf numFmtId="5" fontId="19" fillId="2" borderId="1" xfId="6" applyNumberFormat="1" applyFont="1" applyFill="1" applyBorder="1" applyAlignment="1">
      <alignment horizontal="right"/>
    </xf>
    <xf numFmtId="9" fontId="19" fillId="2" borderId="1" xfId="6" applyNumberFormat="1" applyFont="1" applyFill="1" applyBorder="1"/>
    <xf numFmtId="0" fontId="19" fillId="2" borderId="1" xfId="6" applyFont="1" applyFill="1" applyBorder="1"/>
    <xf numFmtId="0" fontId="19" fillId="2" borderId="0" xfId="6" applyFont="1" applyFill="1" applyBorder="1"/>
    <xf numFmtId="0" fontId="19" fillId="2" borderId="0" xfId="6" applyFont="1" applyFill="1"/>
    <xf numFmtId="0" fontId="19" fillId="0" borderId="0" xfId="6" applyFont="1"/>
    <xf numFmtId="49" fontId="19" fillId="2" borderId="0" xfId="13" applyNumberFormat="1" applyFont="1" applyFill="1" applyBorder="1" applyAlignment="1">
      <alignment horizontal="center"/>
    </xf>
    <xf numFmtId="0" fontId="19" fillId="2" borderId="0" xfId="13" applyFont="1" applyFill="1" applyBorder="1" applyAlignment="1">
      <alignment horizontal="center"/>
    </xf>
    <xf numFmtId="0" fontId="19" fillId="2" borderId="0" xfId="13" applyFont="1" applyFill="1" applyAlignment="1">
      <alignment vertical="center" wrapText="1"/>
    </xf>
    <xf numFmtId="0" fontId="22" fillId="2" borderId="1" xfId="13" applyFont="1" applyFill="1" applyBorder="1" applyAlignment="1">
      <alignment horizontal="center" vertical="center" wrapText="1"/>
    </xf>
    <xf numFmtId="9" fontId="22" fillId="2" borderId="1" xfId="13" applyNumberFormat="1" applyFont="1" applyFill="1" applyBorder="1" applyAlignment="1">
      <alignment horizontal="center" vertical="center" wrapText="1"/>
    </xf>
    <xf numFmtId="9" fontId="19" fillId="2" borderId="0" xfId="13" applyNumberFormat="1" applyFont="1" applyFill="1" applyBorder="1" applyAlignment="1">
      <alignment vertical="center" wrapText="1"/>
    </xf>
    <xf numFmtId="0" fontId="19" fillId="2" borderId="0" xfId="13" applyFont="1" applyFill="1" applyBorder="1" applyAlignment="1">
      <alignment horizontal="right"/>
    </xf>
    <xf numFmtId="164" fontId="19" fillId="2" borderId="1" xfId="13" applyNumberFormat="1" applyFont="1" applyFill="1" applyBorder="1" applyAlignment="1">
      <alignment horizontal="center" vertical="center" wrapText="1"/>
    </xf>
    <xf numFmtId="9" fontId="19" fillId="2" borderId="0" xfId="13" applyNumberFormat="1" applyFont="1" applyFill="1" applyBorder="1" applyAlignment="1">
      <alignment horizontal="right"/>
    </xf>
    <xf numFmtId="9" fontId="19" fillId="2" borderId="0" xfId="13" applyNumberFormat="1" applyFont="1" applyFill="1" applyBorder="1" applyAlignment="1">
      <alignment horizontal="center"/>
    </xf>
    <xf numFmtId="164" fontId="19" fillId="2" borderId="11" xfId="13" applyNumberFormat="1" applyFont="1" applyFill="1" applyBorder="1" applyAlignment="1">
      <alignment horizontal="center" vertical="center" wrapText="1"/>
    </xf>
    <xf numFmtId="9" fontId="19" fillId="2" borderId="0" xfId="3" applyFont="1" applyFill="1" applyBorder="1" applyAlignment="1">
      <alignment horizontal="left" vertical="center" wrapText="1"/>
    </xf>
    <xf numFmtId="165" fontId="19" fillId="2" borderId="1" xfId="13" applyNumberFormat="1" applyFont="1" applyFill="1" applyBorder="1" applyAlignment="1">
      <alignment horizontal="center" vertical="center" wrapText="1"/>
    </xf>
    <xf numFmtId="165" fontId="19" fillId="2" borderId="0" xfId="13" applyNumberFormat="1" applyFont="1" applyFill="1" applyBorder="1" applyAlignment="1">
      <alignment vertical="center" wrapText="1"/>
    </xf>
    <xf numFmtId="5" fontId="19" fillId="2" borderId="0" xfId="14" applyNumberFormat="1" applyFont="1" applyFill="1" applyBorder="1" applyAlignment="1">
      <alignment horizontal="right"/>
    </xf>
    <xf numFmtId="5" fontId="19" fillId="2" borderId="0" xfId="14" applyNumberFormat="1" applyFont="1" applyFill="1" applyBorder="1" applyAlignment="1">
      <alignment horizontal="center"/>
    </xf>
    <xf numFmtId="165" fontId="19" fillId="2" borderId="0" xfId="13" applyNumberFormat="1" applyFont="1" applyFill="1" applyBorder="1"/>
    <xf numFmtId="165" fontId="22" fillId="2" borderId="0" xfId="13" applyNumberFormat="1" applyFont="1" applyFill="1" applyBorder="1"/>
    <xf numFmtId="164" fontId="19" fillId="2" borderId="0" xfId="13" applyNumberFormat="1" applyFont="1" applyFill="1"/>
    <xf numFmtId="165" fontId="19" fillId="2" borderId="0" xfId="13" applyNumberFormat="1" applyFont="1" applyFill="1"/>
    <xf numFmtId="0" fontId="22" fillId="2" borderId="1" xfId="13" applyFont="1" applyFill="1" applyBorder="1" applyAlignment="1">
      <alignment horizontal="center"/>
    </xf>
    <xf numFmtId="165" fontId="22" fillId="2" borderId="1" xfId="13" applyNumberFormat="1" applyFont="1" applyFill="1" applyBorder="1" applyAlignment="1">
      <alignment horizontal="center"/>
    </xf>
    <xf numFmtId="0" fontId="19" fillId="2" borderId="2" xfId="6" applyFont="1" applyFill="1" applyBorder="1" applyAlignment="1">
      <alignment horizontal="center" vertical="center" wrapText="1"/>
    </xf>
    <xf numFmtId="3" fontId="19" fillId="2" borderId="1" xfId="13" applyNumberFormat="1" applyFont="1" applyFill="1" applyBorder="1" applyAlignment="1">
      <alignment horizontal="center" vertical="center"/>
    </xf>
    <xf numFmtId="0" fontId="19" fillId="2" borderId="0" xfId="13" applyFont="1" applyFill="1" applyBorder="1" applyAlignment="1">
      <alignment horizontal="center" vertical="center"/>
    </xf>
    <xf numFmtId="0" fontId="19" fillId="2" borderId="1" xfId="6" applyFont="1" applyFill="1" applyBorder="1" applyAlignment="1">
      <alignment horizontal="center" vertical="center" wrapText="1"/>
    </xf>
    <xf numFmtId="0" fontId="19" fillId="2" borderId="1" xfId="13" applyFont="1" applyFill="1" applyBorder="1" applyAlignment="1">
      <alignment horizontal="center" vertical="center"/>
    </xf>
    <xf numFmtId="0" fontId="22" fillId="2" borderId="1" xfId="13" applyFont="1" applyFill="1" applyBorder="1" applyAlignment="1"/>
    <xf numFmtId="0" fontId="22" fillId="2" borderId="0" xfId="13" applyFont="1" applyFill="1" applyBorder="1" applyAlignment="1"/>
    <xf numFmtId="0" fontId="22" fillId="2" borderId="0" xfId="13" applyFont="1" applyFill="1" applyBorder="1" applyAlignment="1">
      <alignment horizontal="center"/>
    </xf>
    <xf numFmtId="0" fontId="22" fillId="3" borderId="0" xfId="13" applyFont="1" applyFill="1" applyBorder="1" applyAlignment="1">
      <alignment horizontal="center"/>
    </xf>
    <xf numFmtId="0" fontId="19" fillId="2" borderId="1" xfId="13" applyFont="1" applyFill="1" applyBorder="1" applyAlignment="1">
      <alignment vertical="center"/>
    </xf>
    <xf numFmtId="0" fontId="19" fillId="3" borderId="1" xfId="13" applyFont="1" applyFill="1" applyBorder="1" applyAlignment="1">
      <alignment horizontal="center"/>
    </xf>
    <xf numFmtId="0" fontId="19" fillId="3" borderId="0" xfId="13" applyFont="1" applyFill="1" applyBorder="1" applyAlignment="1">
      <alignment horizontal="center"/>
    </xf>
    <xf numFmtId="0" fontId="19" fillId="2" borderId="1" xfId="13" applyFont="1" applyFill="1" applyBorder="1" applyAlignment="1">
      <alignment vertical="center" wrapText="1"/>
    </xf>
    <xf numFmtId="0" fontId="19" fillId="3" borderId="1" xfId="13" applyFont="1" applyFill="1" applyBorder="1" applyAlignment="1">
      <alignment horizontal="center" vertical="center" wrapText="1"/>
    </xf>
    <xf numFmtId="0" fontId="19" fillId="3" borderId="0" xfId="13" applyFont="1" applyFill="1" applyBorder="1" applyAlignment="1">
      <alignment horizontal="center" vertical="center" wrapText="1"/>
    </xf>
    <xf numFmtId="0" fontId="22" fillId="2" borderId="0" xfId="13" applyFont="1" applyFill="1" applyAlignment="1">
      <alignment horizontal="center"/>
    </xf>
    <xf numFmtId="0" fontId="19" fillId="0" borderId="0" xfId="13" applyFont="1" applyFill="1"/>
    <xf numFmtId="0" fontId="9" fillId="0" borderId="0" xfId="13" applyFill="1"/>
    <xf numFmtId="0" fontId="4" fillId="0" borderId="2" xfId="4" applyFont="1" applyFill="1" applyBorder="1" applyAlignment="1">
      <alignment vertical="center" wrapText="1"/>
    </xf>
    <xf numFmtId="0" fontId="4" fillId="0" borderId="1" xfId="4" applyFont="1" applyFill="1" applyBorder="1" applyAlignment="1">
      <alignment vertical="center" wrapText="1"/>
    </xf>
    <xf numFmtId="0" fontId="4" fillId="0" borderId="0" xfId="4" applyFont="1" applyFill="1" applyBorder="1" applyAlignment="1">
      <alignment vertical="center" wrapText="1"/>
    </xf>
    <xf numFmtId="0" fontId="9" fillId="0" borderId="2" xfId="4" applyFont="1" applyBorder="1" applyAlignment="1">
      <alignment vertical="top" wrapText="1"/>
    </xf>
    <xf numFmtId="5" fontId="9" fillId="2" borderId="2" xfId="5" applyNumberFormat="1" applyFont="1" applyFill="1" applyBorder="1" applyAlignment="1">
      <alignment vertical="top" wrapText="1"/>
    </xf>
    <xf numFmtId="0" fontId="9" fillId="2" borderId="2" xfId="4" applyFont="1" applyFill="1" applyBorder="1" applyAlignment="1">
      <alignment vertical="top" wrapText="1"/>
    </xf>
    <xf numFmtId="5" fontId="9" fillId="2" borderId="1" xfId="5" applyNumberFormat="1" applyFont="1" applyFill="1" applyBorder="1" applyAlignment="1">
      <alignment vertical="top" wrapText="1"/>
    </xf>
    <xf numFmtId="0" fontId="9" fillId="0" borderId="0" xfId="4" applyFont="1" applyBorder="1" applyAlignment="1">
      <alignment vertical="top" wrapText="1"/>
    </xf>
    <xf numFmtId="5" fontId="9" fillId="2" borderId="0" xfId="5" applyNumberFormat="1" applyFont="1" applyFill="1" applyBorder="1" applyAlignment="1">
      <alignment vertical="top" wrapText="1"/>
    </xf>
    <xf numFmtId="0" fontId="9" fillId="2" borderId="0" xfId="4" applyFont="1" applyFill="1" applyBorder="1" applyAlignment="1">
      <alignment vertical="top" wrapText="1"/>
    </xf>
    <xf numFmtId="0" fontId="9" fillId="2" borderId="0" xfId="4" applyFont="1" applyFill="1" applyBorder="1" applyAlignment="1">
      <alignment vertical="center" wrapText="1"/>
    </xf>
    <xf numFmtId="5" fontId="9" fillId="3" borderId="1" xfId="6" applyNumberFormat="1" applyFont="1" applyFill="1" applyBorder="1" applyAlignment="1">
      <alignment horizontal="right"/>
    </xf>
    <xf numFmtId="42" fontId="4" fillId="2" borderId="0" xfId="4" applyNumberFormat="1" applyFont="1" applyFill="1" applyBorder="1"/>
    <xf numFmtId="164" fontId="2" fillId="2" borderId="1" xfId="4" applyNumberFormat="1" applyFont="1" applyFill="1" applyBorder="1" applyAlignment="1">
      <alignment horizontal="right" vertical="center"/>
    </xf>
    <xf numFmtId="5" fontId="2" fillId="2" borderId="13" xfId="5" applyNumberFormat="1" applyFont="1" applyFill="1" applyBorder="1" applyAlignment="1">
      <alignment vertical="center"/>
    </xf>
    <xf numFmtId="5" fontId="2" fillId="2" borderId="0" xfId="5" applyNumberFormat="1" applyFill="1" applyBorder="1"/>
    <xf numFmtId="0" fontId="4" fillId="2" borderId="1" xfId="4" applyFont="1" applyFill="1" applyBorder="1" applyAlignment="1"/>
    <xf numFmtId="0" fontId="4" fillId="2" borderId="0" xfId="4" applyFont="1" applyFill="1" applyBorder="1" applyAlignment="1"/>
    <xf numFmtId="0" fontId="4" fillId="2" borderId="2" xfId="4" applyFont="1" applyFill="1" applyBorder="1" applyAlignment="1">
      <alignment vertical="center"/>
    </xf>
    <xf numFmtId="0" fontId="4" fillId="2" borderId="3" xfId="4" applyFont="1" applyFill="1" applyBorder="1" applyAlignment="1">
      <alignment vertical="center"/>
    </xf>
    <xf numFmtId="0" fontId="4" fillId="2" borderId="0" xfId="4" applyFont="1" applyFill="1" applyBorder="1" applyAlignment="1">
      <alignment horizontal="center"/>
    </xf>
    <xf numFmtId="0" fontId="9" fillId="2" borderId="0" xfId="4" applyFont="1" applyFill="1" applyBorder="1" applyAlignment="1">
      <alignment horizontal="center" vertical="center" wrapText="1"/>
    </xf>
    <xf numFmtId="0" fontId="12" fillId="2" borderId="0" xfId="4" applyFont="1" applyFill="1"/>
    <xf numFmtId="174" fontId="2" fillId="2" borderId="0" xfId="4" applyNumberFormat="1" applyFill="1" applyBorder="1"/>
    <xf numFmtId="0" fontId="12" fillId="2" borderId="0" xfId="15" applyFont="1" applyFill="1"/>
    <xf numFmtId="0" fontId="6" fillId="2" borderId="0" xfId="15" applyFont="1" applyFill="1"/>
    <xf numFmtId="0" fontId="9" fillId="2" borderId="0" xfId="15" applyFill="1"/>
    <xf numFmtId="0" fontId="4" fillId="0" borderId="0" xfId="15" applyFont="1" applyFill="1"/>
    <xf numFmtId="0" fontId="5" fillId="0" borderId="0" xfId="15" applyFont="1" applyFill="1"/>
    <xf numFmtId="0" fontId="5" fillId="2" borderId="0" xfId="15" applyFont="1" applyFill="1"/>
    <xf numFmtId="0" fontId="27" fillId="2" borderId="0" xfId="15" applyFont="1" applyFill="1"/>
    <xf numFmtId="0" fontId="6" fillId="0" borderId="0" xfId="15" applyFont="1"/>
    <xf numFmtId="0" fontId="4" fillId="0" borderId="1" xfId="15" applyFont="1" applyFill="1" applyBorder="1" applyAlignment="1">
      <alignment horizontal="center" vertical="center"/>
    </xf>
    <xf numFmtId="0" fontId="4" fillId="0" borderId="1" xfId="15" applyFont="1" applyFill="1" applyBorder="1" applyAlignment="1">
      <alignment horizontal="center" vertical="center" wrapText="1"/>
    </xf>
    <xf numFmtId="0" fontId="7" fillId="2" borderId="0" xfId="15" applyFont="1" applyFill="1" applyBorder="1" applyAlignment="1">
      <alignment horizontal="center" vertical="center" wrapText="1"/>
    </xf>
    <xf numFmtId="0" fontId="8" fillId="2" borderId="0" xfId="15" applyFont="1" applyFill="1" applyBorder="1" applyAlignment="1">
      <alignment horizontal="center" wrapText="1"/>
    </xf>
    <xf numFmtId="0" fontId="9" fillId="0" borderId="0" xfId="15"/>
    <xf numFmtId="0" fontId="9" fillId="0" borderId="1" xfId="15" applyFont="1" applyBorder="1" applyAlignment="1">
      <alignment horizontal="center" vertical="top" wrapText="1"/>
    </xf>
    <xf numFmtId="1" fontId="9" fillId="0" borderId="1" xfId="15" applyNumberFormat="1" applyFont="1" applyBorder="1" applyAlignment="1">
      <alignment horizontal="center" vertical="top" wrapText="1"/>
    </xf>
    <xf numFmtId="0" fontId="9" fillId="2" borderId="1" xfId="15" applyFont="1" applyFill="1" applyBorder="1" applyAlignment="1">
      <alignment vertical="top" wrapText="1"/>
    </xf>
    <xf numFmtId="0" fontId="9" fillId="0" borderId="1" xfId="15" applyFont="1" applyBorder="1" applyAlignment="1">
      <alignment horizontal="justify" vertical="top" wrapText="1"/>
    </xf>
    <xf numFmtId="0" fontId="9" fillId="2" borderId="0" xfId="15" applyFill="1" applyBorder="1" applyAlignment="1">
      <alignment horizontal="center" vertical="center"/>
    </xf>
    <xf numFmtId="0" fontId="4" fillId="2" borderId="0" xfId="15" applyFont="1" applyFill="1"/>
    <xf numFmtId="0" fontId="4" fillId="2" borderId="0" xfId="15" applyFont="1" applyFill="1" applyBorder="1"/>
    <xf numFmtId="0" fontId="9" fillId="2" borderId="0" xfId="15" applyFill="1" applyBorder="1"/>
    <xf numFmtId="0" fontId="10" fillId="2" borderId="0" xfId="15" applyFont="1" applyFill="1" applyBorder="1" applyAlignment="1">
      <alignment wrapText="1"/>
    </xf>
    <xf numFmtId="0" fontId="9" fillId="2" borderId="0" xfId="15" applyFont="1" applyFill="1" applyBorder="1" applyAlignment="1">
      <alignment wrapText="1"/>
    </xf>
    <xf numFmtId="0" fontId="10" fillId="2" borderId="0" xfId="15" applyFont="1" applyFill="1"/>
    <xf numFmtId="0" fontId="9" fillId="2" borderId="2" xfId="15" applyFont="1" applyFill="1" applyBorder="1" applyAlignment="1">
      <alignment vertical="center"/>
    </xf>
    <xf numFmtId="0" fontId="9" fillId="2" borderId="3" xfId="15" applyFont="1" applyFill="1" applyBorder="1" applyAlignment="1">
      <alignment vertical="center"/>
    </xf>
    <xf numFmtId="0" fontId="9" fillId="2" borderId="4" xfId="15" applyFont="1" applyFill="1" applyBorder="1" applyAlignment="1">
      <alignment vertical="center"/>
    </xf>
    <xf numFmtId="42" fontId="9" fillId="2" borderId="1" xfId="15" applyNumberFormat="1" applyFont="1" applyFill="1" applyBorder="1" applyAlignment="1">
      <alignment vertical="center"/>
    </xf>
    <xf numFmtId="49" fontId="9" fillId="2" borderId="1" xfId="15" applyNumberFormat="1" applyFont="1" applyFill="1" applyBorder="1" applyAlignment="1">
      <alignment horizontal="right" vertical="center"/>
    </xf>
    <xf numFmtId="0" fontId="4" fillId="2" borderId="5" xfId="15" applyFont="1" applyFill="1" applyBorder="1" applyAlignment="1">
      <alignment vertical="center"/>
    </xf>
    <xf numFmtId="0" fontId="4" fillId="2" borderId="6" xfId="15" applyFont="1" applyFill="1" applyBorder="1" applyAlignment="1">
      <alignment vertical="center"/>
    </xf>
    <xf numFmtId="0" fontId="4" fillId="2" borderId="7" xfId="15" applyFont="1" applyFill="1" applyBorder="1" applyAlignment="1">
      <alignment vertical="center"/>
    </xf>
    <xf numFmtId="9" fontId="9" fillId="2" borderId="1" xfId="15" applyNumberFormat="1" applyFont="1" applyFill="1" applyBorder="1" applyAlignment="1">
      <alignment vertical="center"/>
    </xf>
    <xf numFmtId="0" fontId="3" fillId="2" borderId="0" xfId="15" applyFont="1" applyFill="1" applyBorder="1"/>
    <xf numFmtId="42" fontId="10" fillId="2" borderId="0" xfId="15" applyNumberFormat="1" applyFont="1" applyFill="1" applyBorder="1"/>
    <xf numFmtId="9" fontId="10" fillId="2" borderId="0" xfId="15" applyNumberFormat="1" applyFont="1" applyFill="1" applyBorder="1"/>
    <xf numFmtId="0" fontId="4" fillId="2" borderId="0" xfId="6" applyFont="1" applyFill="1" applyBorder="1" applyAlignment="1">
      <alignment horizontal="center" vertical="center"/>
    </xf>
    <xf numFmtId="0" fontId="4" fillId="2" borderId="1" xfId="6" applyFont="1" applyFill="1" applyBorder="1" applyAlignment="1">
      <alignment horizontal="left" vertical="center"/>
    </xf>
    <xf numFmtId="166" fontId="9" fillId="2" borderId="1" xfId="2" applyNumberFormat="1" applyFont="1" applyFill="1" applyBorder="1" applyAlignment="1">
      <alignment horizontal="left" vertical="center"/>
    </xf>
    <xf numFmtId="166" fontId="9" fillId="2" borderId="0" xfId="2" applyNumberFormat="1" applyFont="1" applyFill="1" applyBorder="1" applyAlignment="1">
      <alignment horizontal="left" vertical="center"/>
    </xf>
    <xf numFmtId="0" fontId="9" fillId="2" borderId="0" xfId="6" applyFill="1" applyBorder="1" applyAlignment="1">
      <alignment horizontal="left" vertical="center"/>
    </xf>
    <xf numFmtId="0" fontId="9" fillId="2" borderId="0" xfId="6" applyFill="1" applyAlignment="1">
      <alignment horizontal="left" vertical="center"/>
    </xf>
    <xf numFmtId="0" fontId="9" fillId="0" borderId="0" xfId="6" applyAlignment="1">
      <alignment horizontal="left" vertical="center"/>
    </xf>
    <xf numFmtId="42" fontId="4" fillId="2" borderId="0" xfId="15" applyNumberFormat="1" applyFont="1" applyFill="1" applyBorder="1"/>
    <xf numFmtId="9" fontId="9" fillId="2" borderId="0" xfId="15" applyNumberFormat="1" applyFill="1" applyBorder="1"/>
    <xf numFmtId="0" fontId="9" fillId="2" borderId="0" xfId="15" applyFont="1" applyFill="1" applyBorder="1" applyAlignment="1">
      <alignment horizontal="left" vertical="center" wrapText="1"/>
    </xf>
    <xf numFmtId="0" fontId="10" fillId="2" borderId="0" xfId="15" applyFont="1" applyFill="1" applyBorder="1"/>
    <xf numFmtId="49" fontId="9" fillId="2" borderId="0" xfId="15" applyNumberFormat="1" applyFill="1" applyBorder="1" applyAlignment="1">
      <alignment horizontal="center"/>
    </xf>
    <xf numFmtId="0" fontId="9" fillId="2" borderId="0" xfId="15" applyFill="1" applyBorder="1" applyAlignment="1">
      <alignment horizontal="center"/>
    </xf>
    <xf numFmtId="0" fontId="9" fillId="2" borderId="0" xfId="15" applyFont="1" applyFill="1"/>
    <xf numFmtId="0" fontId="4" fillId="2" borderId="1" xfId="15" applyFont="1" applyFill="1" applyBorder="1" applyAlignment="1">
      <alignment horizontal="center"/>
    </xf>
    <xf numFmtId="9" fontId="4" fillId="2" borderId="1" xfId="15" applyNumberFormat="1" applyFont="1" applyFill="1" applyBorder="1" applyAlignment="1">
      <alignment horizontal="center"/>
    </xf>
    <xf numFmtId="0" fontId="9" fillId="2" borderId="0" xfId="15" applyFill="1" applyBorder="1" applyAlignment="1">
      <alignment horizontal="right"/>
    </xf>
    <xf numFmtId="164" fontId="9" fillId="2" borderId="1" xfId="15" applyNumberFormat="1" applyFont="1" applyFill="1" applyBorder="1" applyAlignment="1">
      <alignment horizontal="center"/>
    </xf>
    <xf numFmtId="164" fontId="4" fillId="2" borderId="1" xfId="15" applyNumberFormat="1" applyFont="1" applyFill="1" applyBorder="1" applyAlignment="1">
      <alignment horizontal="center" vertical="center"/>
    </xf>
    <xf numFmtId="9" fontId="9" fillId="2" borderId="0" xfId="15" applyNumberFormat="1" applyFill="1" applyBorder="1" applyAlignment="1">
      <alignment horizontal="right"/>
    </xf>
    <xf numFmtId="9" fontId="9" fillId="2" borderId="0" xfId="15" applyNumberFormat="1" applyFill="1" applyBorder="1" applyAlignment="1">
      <alignment horizontal="center"/>
    </xf>
    <xf numFmtId="166" fontId="9" fillId="3" borderId="1" xfId="2" applyNumberFormat="1" applyFont="1" applyFill="1" applyBorder="1" applyAlignment="1">
      <alignment horizontal="center" vertical="center"/>
    </xf>
    <xf numFmtId="0" fontId="9" fillId="2" borderId="8" xfId="15" applyFont="1" applyFill="1" applyBorder="1"/>
    <xf numFmtId="165" fontId="9" fillId="2" borderId="0" xfId="15" applyNumberFormat="1" applyFill="1" applyBorder="1"/>
    <xf numFmtId="166" fontId="9" fillId="2" borderId="1" xfId="2" applyNumberFormat="1" applyFont="1" applyFill="1" applyBorder="1" applyAlignment="1">
      <alignment horizontal="center" vertical="center"/>
    </xf>
    <xf numFmtId="166" fontId="4" fillId="2" borderId="1" xfId="2" applyNumberFormat="1" applyFont="1" applyFill="1" applyBorder="1" applyAlignment="1">
      <alignment horizontal="center" vertical="center"/>
    </xf>
    <xf numFmtId="165" fontId="4" fillId="2" borderId="1" xfId="15" applyNumberFormat="1" applyFont="1" applyFill="1" applyBorder="1" applyAlignment="1">
      <alignment horizontal="center" vertical="center"/>
    </xf>
    <xf numFmtId="165" fontId="4" fillId="2" borderId="0" xfId="15" applyNumberFormat="1" applyFont="1" applyFill="1" applyBorder="1"/>
    <xf numFmtId="164" fontId="9" fillId="2" borderId="0" xfId="15" applyNumberFormat="1" applyFill="1"/>
    <xf numFmtId="165" fontId="9" fillId="2" borderId="0" xfId="15" applyNumberFormat="1" applyFill="1"/>
    <xf numFmtId="0" fontId="4" fillId="2" borderId="1" xfId="15" applyFont="1" applyFill="1" applyBorder="1" applyAlignment="1">
      <alignment horizontal="center" vertical="center" wrapText="1"/>
    </xf>
    <xf numFmtId="0" fontId="9" fillId="2" borderId="1" xfId="15" applyFont="1" applyFill="1" applyBorder="1" applyAlignment="1">
      <alignment horizontal="center" vertical="center"/>
    </xf>
    <xf numFmtId="0" fontId="9" fillId="2" borderId="1" xfId="15" applyFill="1" applyBorder="1" applyAlignment="1">
      <alignment horizontal="center" vertical="center"/>
    </xf>
    <xf numFmtId="0" fontId="9" fillId="2" borderId="0" xfId="15" applyFont="1" applyFill="1" applyBorder="1" applyAlignment="1">
      <alignment horizontal="center" vertical="center"/>
    </xf>
    <xf numFmtId="0" fontId="9" fillId="2" borderId="0" xfId="15" applyFont="1" applyFill="1" applyBorder="1" applyAlignment="1">
      <alignment vertical="center" wrapText="1"/>
    </xf>
    <xf numFmtId="0" fontId="4" fillId="2" borderId="3" xfId="15" applyFont="1" applyFill="1" applyBorder="1"/>
    <xf numFmtId="0" fontId="9" fillId="2" borderId="3" xfId="15" applyFill="1" applyBorder="1"/>
    <xf numFmtId="0" fontId="4" fillId="2" borderId="0" xfId="15" applyFont="1" applyFill="1" applyBorder="1" applyAlignment="1"/>
    <xf numFmtId="0" fontId="9" fillId="3" borderId="2" xfId="15" applyFont="1" applyFill="1" applyBorder="1" applyAlignment="1">
      <alignment vertical="center" wrapText="1"/>
    </xf>
    <xf numFmtId="0" fontId="9" fillId="3" borderId="3" xfId="15" applyFont="1" applyFill="1" applyBorder="1" applyAlignment="1">
      <alignment vertical="center" wrapText="1"/>
    </xf>
    <xf numFmtId="0" fontId="9" fillId="3" borderId="4" xfId="15" applyFont="1" applyFill="1" applyBorder="1" applyAlignment="1">
      <alignment vertical="center" wrapText="1"/>
    </xf>
    <xf numFmtId="0" fontId="4" fillId="2" borderId="1" xfId="15" applyFont="1" applyFill="1" applyBorder="1" applyAlignment="1">
      <alignment horizontal="center" vertical="center"/>
    </xf>
    <xf numFmtId="0" fontId="11" fillId="2" borderId="0" xfId="15" applyFont="1" applyFill="1" applyBorder="1"/>
    <xf numFmtId="0" fontId="9" fillId="2" borderId="1" xfId="15" applyFont="1" applyFill="1" applyBorder="1" applyAlignment="1">
      <alignment horizontal="center" vertical="center" wrapText="1"/>
    </xf>
    <xf numFmtId="0" fontId="11" fillId="2" borderId="0" xfId="15" applyFont="1" applyFill="1" applyBorder="1" applyAlignment="1">
      <alignment wrapText="1"/>
    </xf>
    <xf numFmtId="0" fontId="9" fillId="2" borderId="0" xfId="15" applyFill="1" applyBorder="1" applyAlignment="1">
      <alignment horizontal="center" vertical="center" wrapText="1"/>
    </xf>
    <xf numFmtId="0" fontId="9" fillId="2" borderId="1" xfId="15" applyFill="1" applyBorder="1" applyAlignment="1">
      <alignment horizontal="center" vertical="center" wrapText="1"/>
    </xf>
    <xf numFmtId="0" fontId="9" fillId="0" borderId="0" xfId="15" applyFill="1"/>
    <xf numFmtId="0" fontId="9" fillId="3" borderId="2" xfId="15" applyFont="1" applyFill="1" applyBorder="1" applyAlignment="1">
      <alignment horizontal="left" vertical="center" wrapText="1"/>
    </xf>
    <xf numFmtId="0" fontId="9" fillId="3" borderId="3" xfId="15" applyFont="1" applyFill="1" applyBorder="1" applyAlignment="1">
      <alignment horizontal="left" vertical="center" wrapText="1"/>
    </xf>
    <xf numFmtId="0" fontId="9" fillId="3" borderId="4" xfId="15" applyFont="1" applyFill="1" applyBorder="1" applyAlignment="1">
      <alignment horizontal="left" vertical="center" wrapText="1"/>
    </xf>
    <xf numFmtId="0" fontId="9" fillId="2" borderId="0" xfId="15" applyFill="1" applyBorder="1" applyAlignment="1">
      <alignment horizontal="center"/>
    </xf>
    <xf numFmtId="0" fontId="9" fillId="2" borderId="10" xfId="15" applyFill="1" applyBorder="1" applyAlignment="1">
      <alignment horizontal="center" vertical="center" wrapText="1"/>
    </xf>
    <xf numFmtId="0" fontId="9" fillId="2" borderId="0" xfId="15" applyFill="1" applyBorder="1" applyAlignment="1">
      <alignment horizontal="center" vertical="center" wrapText="1"/>
    </xf>
    <xf numFmtId="0" fontId="9" fillId="2" borderId="2" xfId="15" applyFont="1" applyFill="1" applyBorder="1" applyAlignment="1">
      <alignment horizontal="left" vertical="center" wrapText="1"/>
    </xf>
    <xf numFmtId="0" fontId="9" fillId="2" borderId="3" xfId="15" applyFont="1" applyFill="1" applyBorder="1" applyAlignment="1">
      <alignment horizontal="left" vertical="center" wrapText="1"/>
    </xf>
    <xf numFmtId="0" fontId="9" fillId="2" borderId="4" xfId="15" applyFont="1" applyFill="1" applyBorder="1" applyAlignment="1">
      <alignment horizontal="left" vertical="center" wrapText="1"/>
    </xf>
    <xf numFmtId="0" fontId="4" fillId="2" borderId="1" xfId="15" applyFont="1" applyFill="1" applyBorder="1" applyAlignment="1">
      <alignment horizontal="center" vertical="center"/>
    </xf>
    <xf numFmtId="0" fontId="9" fillId="2" borderId="2" xfId="15" applyFont="1" applyFill="1" applyBorder="1" applyAlignment="1">
      <alignment vertical="center" wrapText="1"/>
    </xf>
    <xf numFmtId="0" fontId="9" fillId="2" borderId="3" xfId="15" applyFont="1" applyFill="1" applyBorder="1" applyAlignment="1">
      <alignment vertical="center" wrapText="1"/>
    </xf>
    <xf numFmtId="0" fontId="9" fillId="2" borderId="4" xfId="15" applyFont="1" applyFill="1" applyBorder="1" applyAlignment="1">
      <alignment vertical="center" wrapText="1"/>
    </xf>
    <xf numFmtId="0" fontId="4" fillId="2" borderId="1" xfId="15" applyFont="1" applyFill="1" applyBorder="1" applyAlignment="1">
      <alignment horizontal="center"/>
    </xf>
    <xf numFmtId="0" fontId="9" fillId="2" borderId="0" xfId="15" applyFill="1" applyBorder="1" applyAlignment="1">
      <alignment horizontal="center" vertical="center"/>
    </xf>
    <xf numFmtId="0" fontId="4" fillId="2" borderId="2" xfId="15" applyFont="1" applyFill="1" applyBorder="1" applyAlignment="1">
      <alignment horizontal="center"/>
    </xf>
    <xf numFmtId="0" fontId="4" fillId="2" borderId="3" xfId="15" applyFont="1" applyFill="1" applyBorder="1" applyAlignment="1">
      <alignment horizontal="center"/>
    </xf>
    <xf numFmtId="0" fontId="4" fillId="2" borderId="4" xfId="15" applyFont="1" applyFill="1" applyBorder="1" applyAlignment="1">
      <alignment horizontal="center"/>
    </xf>
    <xf numFmtId="0" fontId="9" fillId="3" borderId="2" xfId="15" applyFont="1" applyFill="1" applyBorder="1" applyAlignment="1">
      <alignment horizontal="justify" vertical="center" wrapText="1"/>
    </xf>
    <xf numFmtId="0" fontId="9" fillId="3" borderId="3" xfId="15" applyFont="1" applyFill="1" applyBorder="1" applyAlignment="1">
      <alignment horizontal="justify" vertical="center" wrapText="1"/>
    </xf>
    <xf numFmtId="0" fontId="9" fillId="3" borderId="4" xfId="15" applyFont="1" applyFill="1" applyBorder="1" applyAlignment="1">
      <alignment horizontal="justify" vertical="center" wrapText="1"/>
    </xf>
    <xf numFmtId="0" fontId="9" fillId="2" borderId="2" xfId="15" applyFont="1" applyFill="1" applyBorder="1" applyAlignment="1">
      <alignment horizontal="justify" vertical="center" wrapText="1"/>
    </xf>
    <xf numFmtId="0" fontId="9" fillId="2" borderId="3" xfId="15" applyFont="1" applyFill="1" applyBorder="1" applyAlignment="1">
      <alignment horizontal="justify" vertical="center" wrapText="1"/>
    </xf>
    <xf numFmtId="0" fontId="9" fillId="2" borderId="4" xfId="15" applyFont="1" applyFill="1" applyBorder="1" applyAlignment="1">
      <alignment horizontal="justify" vertical="center" wrapText="1"/>
    </xf>
    <xf numFmtId="0" fontId="18" fillId="2" borderId="2" xfId="15" applyFont="1" applyFill="1" applyBorder="1" applyAlignment="1">
      <alignment horizontal="justify" vertical="center" wrapText="1"/>
    </xf>
    <xf numFmtId="0" fontId="18" fillId="2" borderId="3" xfId="15" applyFont="1" applyFill="1" applyBorder="1" applyAlignment="1">
      <alignment horizontal="justify" vertical="center" wrapText="1"/>
    </xf>
    <xf numFmtId="0" fontId="18" fillId="2" borderId="4" xfId="15" applyFont="1" applyFill="1" applyBorder="1" applyAlignment="1">
      <alignment horizontal="justify" vertical="center" wrapText="1"/>
    </xf>
    <xf numFmtId="49" fontId="9" fillId="2" borderId="8" xfId="15" applyNumberFormat="1" applyFill="1" applyBorder="1" applyAlignment="1">
      <alignment horizontal="center"/>
    </xf>
    <xf numFmtId="49" fontId="9" fillId="2" borderId="9" xfId="15" applyNumberFormat="1" applyFill="1" applyBorder="1" applyAlignment="1">
      <alignment horizontal="center"/>
    </xf>
    <xf numFmtId="49" fontId="9" fillId="2" borderId="10" xfId="15" applyNumberFormat="1" applyFill="1" applyBorder="1" applyAlignment="1">
      <alignment horizontal="center"/>
    </xf>
    <xf numFmtId="49" fontId="9" fillId="2" borderId="0" xfId="15" applyNumberFormat="1" applyFill="1" applyBorder="1" applyAlignment="1">
      <alignment horizontal="center"/>
    </xf>
    <xf numFmtId="9" fontId="9" fillId="2" borderId="0" xfId="15" applyNumberFormat="1" applyFill="1" applyBorder="1" applyAlignment="1">
      <alignment horizontal="right"/>
    </xf>
    <xf numFmtId="0" fontId="9" fillId="2" borderId="0" xfId="15" applyFill="1" applyBorder="1" applyAlignment="1">
      <alignment horizontal="right"/>
    </xf>
    <xf numFmtId="9" fontId="9" fillId="2" borderId="0" xfId="15" applyNumberFormat="1" applyFill="1" applyBorder="1" applyAlignment="1">
      <alignment horizontal="center"/>
    </xf>
    <xf numFmtId="166" fontId="9" fillId="2" borderId="2" xfId="2" applyNumberFormat="1" applyFont="1" applyFill="1" applyBorder="1" applyAlignment="1">
      <alignment horizontal="center" vertical="center"/>
    </xf>
    <xf numFmtId="166" fontId="9" fillId="2" borderId="4" xfId="2" applyNumberFormat="1" applyFont="1" applyFill="1" applyBorder="1" applyAlignment="1">
      <alignment horizontal="center" vertical="center"/>
    </xf>
    <xf numFmtId="0" fontId="9" fillId="2" borderId="2" xfId="15" applyFont="1" applyFill="1" applyBorder="1" applyAlignment="1">
      <alignment horizontal="left" vertical="top" wrapText="1"/>
    </xf>
    <xf numFmtId="0" fontId="9" fillId="2" borderId="3" xfId="15" applyFont="1" applyFill="1" applyBorder="1" applyAlignment="1">
      <alignment horizontal="left" vertical="top" wrapText="1"/>
    </xf>
    <xf numFmtId="0" fontId="9" fillId="2" borderId="4" xfId="15" applyFont="1" applyFill="1" applyBorder="1" applyAlignment="1">
      <alignment horizontal="left" vertical="top" wrapText="1"/>
    </xf>
    <xf numFmtId="0" fontId="4" fillId="2" borderId="2" xfId="6" applyFont="1" applyFill="1" applyBorder="1" applyAlignment="1">
      <alignment horizontal="center" vertical="center"/>
    </xf>
    <xf numFmtId="0" fontId="4" fillId="2" borderId="4" xfId="6" applyFont="1" applyFill="1" applyBorder="1" applyAlignment="1">
      <alignment horizontal="center" vertical="center"/>
    </xf>
    <xf numFmtId="0" fontId="4" fillId="0" borderId="2" xfId="15" applyFont="1" applyFill="1" applyBorder="1" applyAlignment="1">
      <alignment horizontal="center" vertical="center" wrapText="1"/>
    </xf>
    <xf numFmtId="0" fontId="4" fillId="0" borderId="3" xfId="15" applyFont="1" applyFill="1" applyBorder="1" applyAlignment="1">
      <alignment horizontal="center" vertical="center" wrapText="1"/>
    </xf>
    <xf numFmtId="0" fontId="4" fillId="0" borderId="4" xfId="15" applyFont="1" applyFill="1" applyBorder="1" applyAlignment="1">
      <alignment horizontal="center" vertical="center" wrapText="1"/>
    </xf>
    <xf numFmtId="0" fontId="9" fillId="0" borderId="2" xfId="15" applyFont="1" applyBorder="1" applyAlignment="1">
      <alignment horizontal="center" vertical="top" wrapText="1"/>
    </xf>
    <xf numFmtId="0" fontId="9" fillId="0" borderId="3" xfId="15" applyFont="1" applyBorder="1" applyAlignment="1">
      <alignment horizontal="center" vertical="top" wrapText="1"/>
    </xf>
    <xf numFmtId="0" fontId="9" fillId="0" borderId="4" xfId="15" applyFont="1" applyBorder="1" applyAlignment="1">
      <alignment horizontal="center" vertical="top" wrapText="1"/>
    </xf>
    <xf numFmtId="5" fontId="9" fillId="2" borderId="2" xfId="7" applyNumberFormat="1" applyFont="1" applyFill="1" applyBorder="1" applyAlignment="1">
      <alignment horizontal="center" vertical="top" wrapText="1"/>
    </xf>
    <xf numFmtId="5" fontId="9" fillId="2" borderId="3" xfId="7" applyNumberFormat="1" applyFont="1" applyFill="1" applyBorder="1" applyAlignment="1">
      <alignment horizontal="center" vertical="top" wrapText="1"/>
    </xf>
    <xf numFmtId="5" fontId="9" fillId="2" borderId="4" xfId="7" applyNumberFormat="1" applyFont="1" applyFill="1" applyBorder="1" applyAlignment="1">
      <alignment horizontal="center" vertical="top" wrapText="1"/>
    </xf>
    <xf numFmtId="0" fontId="9" fillId="2" borderId="2" xfId="15" applyFont="1" applyFill="1" applyBorder="1" applyAlignment="1">
      <alignment horizontal="center" vertical="top" wrapText="1"/>
    </xf>
    <xf numFmtId="0" fontId="9" fillId="2" borderId="3" xfId="15" applyFont="1" applyFill="1" applyBorder="1" applyAlignment="1">
      <alignment horizontal="center" vertical="top" wrapText="1"/>
    </xf>
    <xf numFmtId="0" fontId="9" fillId="2" borderId="4" xfId="15" applyFont="1" applyFill="1" applyBorder="1" applyAlignment="1">
      <alignment horizontal="center" vertical="top" wrapText="1"/>
    </xf>
    <xf numFmtId="0" fontId="2" fillId="2" borderId="0" xfId="4" applyFill="1" applyBorder="1" applyAlignment="1">
      <alignment horizontal="center"/>
    </xf>
    <xf numFmtId="0" fontId="9" fillId="2" borderId="2" xfId="4" applyFont="1" applyFill="1" applyBorder="1" applyAlignment="1">
      <alignment horizontal="left" vertical="center" wrapText="1"/>
    </xf>
    <xf numFmtId="0" fontId="9" fillId="2" borderId="3" xfId="4" applyFont="1" applyFill="1" applyBorder="1" applyAlignment="1">
      <alignment horizontal="left" vertical="center" wrapText="1"/>
    </xf>
    <xf numFmtId="0" fontId="9" fillId="2" borderId="4" xfId="4" applyFont="1" applyFill="1" applyBorder="1" applyAlignment="1">
      <alignment horizontal="left" vertical="center" wrapText="1"/>
    </xf>
    <xf numFmtId="0" fontId="2" fillId="2" borderId="0" xfId="4" applyFill="1" applyBorder="1" applyAlignment="1">
      <alignment horizontal="center" vertical="center"/>
    </xf>
    <xf numFmtId="0" fontId="4" fillId="2" borderId="2" xfId="4" applyFont="1" applyFill="1" applyBorder="1" applyAlignment="1">
      <alignment horizontal="center"/>
    </xf>
    <xf numFmtId="0" fontId="4" fillId="2" borderId="3" xfId="4" applyFont="1" applyFill="1" applyBorder="1" applyAlignment="1">
      <alignment horizontal="center"/>
    </xf>
    <xf numFmtId="0" fontId="4" fillId="2" borderId="4" xfId="4" applyFont="1" applyFill="1" applyBorder="1" applyAlignment="1">
      <alignment horizontal="center"/>
    </xf>
    <xf numFmtId="0" fontId="2" fillId="2" borderId="3" xfId="4" applyFont="1" applyFill="1" applyBorder="1" applyAlignment="1">
      <alignment horizontal="left" vertical="center" wrapText="1"/>
    </xf>
    <xf numFmtId="0" fontId="2" fillId="2" borderId="4" xfId="4" applyFont="1" applyFill="1" applyBorder="1" applyAlignment="1">
      <alignment horizontal="left" vertical="center" wrapText="1"/>
    </xf>
    <xf numFmtId="5" fontId="2" fillId="2" borderId="0" xfId="5" applyNumberFormat="1" applyFill="1" applyBorder="1" applyAlignment="1">
      <alignment horizontal="right"/>
    </xf>
    <xf numFmtId="0" fontId="4" fillId="2" borderId="1" xfId="4" applyFont="1" applyFill="1" applyBorder="1" applyAlignment="1">
      <alignment horizontal="center"/>
    </xf>
    <xf numFmtId="5" fontId="2" fillId="2" borderId="0" xfId="5" applyNumberFormat="1" applyFill="1" applyBorder="1" applyAlignment="1">
      <alignment horizontal="center"/>
    </xf>
    <xf numFmtId="49" fontId="2" fillId="2" borderId="0" xfId="4" applyNumberFormat="1" applyFill="1" applyBorder="1" applyAlignment="1">
      <alignment horizontal="center"/>
    </xf>
    <xf numFmtId="9" fontId="2" fillId="2" borderId="0" xfId="4" applyNumberFormat="1" applyFill="1" applyBorder="1" applyAlignment="1">
      <alignment horizontal="right"/>
    </xf>
    <xf numFmtId="0" fontId="2" fillId="2" borderId="0" xfId="4" applyFill="1" applyBorder="1" applyAlignment="1">
      <alignment horizontal="right"/>
    </xf>
    <xf numFmtId="9" fontId="2" fillId="2" borderId="0" xfId="4" applyNumberFormat="1" applyFill="1" applyBorder="1" applyAlignment="1">
      <alignment horizontal="center"/>
    </xf>
    <xf numFmtId="49" fontId="2" fillId="2" borderId="8" xfId="4" applyNumberFormat="1" applyFill="1" applyBorder="1" applyAlignment="1">
      <alignment horizontal="center"/>
    </xf>
    <xf numFmtId="49" fontId="2" fillId="2" borderId="9" xfId="4" applyNumberFormat="1" applyFill="1" applyBorder="1" applyAlignment="1">
      <alignment horizontal="center"/>
    </xf>
    <xf numFmtId="49" fontId="2" fillId="2" borderId="10" xfId="4" applyNumberFormat="1" applyFill="1" applyBorder="1" applyAlignment="1">
      <alignment horizontal="center"/>
    </xf>
    <xf numFmtId="0" fontId="19" fillId="2" borderId="2" xfId="13" applyFont="1" applyFill="1" applyBorder="1" applyAlignment="1">
      <alignment horizontal="left" vertical="center" wrapText="1"/>
    </xf>
    <xf numFmtId="0" fontId="19" fillId="2" borderId="3" xfId="13" applyFont="1" applyFill="1" applyBorder="1" applyAlignment="1">
      <alignment horizontal="left" vertical="center" wrapText="1"/>
    </xf>
    <xf numFmtId="0" fontId="19" fillId="2" borderId="0" xfId="13" applyFont="1" applyFill="1" applyBorder="1" applyAlignment="1">
      <alignment horizontal="center"/>
    </xf>
    <xf numFmtId="0" fontId="19" fillId="2" borderId="2" xfId="13" applyFont="1" applyFill="1" applyBorder="1" applyAlignment="1">
      <alignment horizontal="left" vertical="center"/>
    </xf>
    <xf numFmtId="0" fontId="19" fillId="2" borderId="3" xfId="13" applyFont="1" applyFill="1" applyBorder="1" applyAlignment="1">
      <alignment horizontal="left" vertical="center"/>
    </xf>
    <xf numFmtId="0" fontId="19" fillId="2" borderId="4" xfId="13" applyFont="1" applyFill="1" applyBorder="1" applyAlignment="1">
      <alignment horizontal="left" vertical="center" wrapText="1"/>
    </xf>
    <xf numFmtId="0" fontId="19" fillId="2" borderId="0" xfId="13" applyFont="1" applyFill="1" applyBorder="1" applyAlignment="1">
      <alignment horizontal="center" vertical="center"/>
    </xf>
    <xf numFmtId="0" fontId="19" fillId="0" borderId="2" xfId="13" applyFont="1" applyBorder="1" applyAlignment="1">
      <alignment horizontal="left" vertical="center" wrapText="1"/>
    </xf>
    <xf numFmtId="0" fontId="19" fillId="0" borderId="3" xfId="13" applyFont="1" applyBorder="1" applyAlignment="1">
      <alignment horizontal="left" vertical="center" wrapText="1"/>
    </xf>
    <xf numFmtId="0" fontId="19" fillId="0" borderId="4" xfId="13" applyFont="1" applyBorder="1" applyAlignment="1">
      <alignment horizontal="left" vertical="center" wrapText="1"/>
    </xf>
    <xf numFmtId="0" fontId="22" fillId="2" borderId="2" xfId="13" applyFont="1" applyFill="1" applyBorder="1" applyAlignment="1">
      <alignment horizontal="center" vertical="center" wrapText="1"/>
    </xf>
    <xf numFmtId="0" fontId="22" fillId="2" borderId="3" xfId="13" applyFont="1" applyFill="1" applyBorder="1" applyAlignment="1">
      <alignment horizontal="center" vertical="center" wrapText="1"/>
    </xf>
    <xf numFmtId="0" fontId="22" fillId="2" borderId="4" xfId="13" applyFont="1" applyFill="1" applyBorder="1" applyAlignment="1">
      <alignment horizontal="center" vertical="center" wrapText="1"/>
    </xf>
    <xf numFmtId="0" fontId="22" fillId="2" borderId="1" xfId="13" applyFont="1" applyFill="1" applyBorder="1" applyAlignment="1">
      <alignment horizontal="center"/>
    </xf>
    <xf numFmtId="9" fontId="19" fillId="2" borderId="0" xfId="13" applyNumberFormat="1" applyFont="1" applyFill="1" applyBorder="1" applyAlignment="1">
      <alignment horizontal="right"/>
    </xf>
    <xf numFmtId="0" fontId="19" fillId="2" borderId="0" xfId="13" applyFont="1" applyFill="1" applyBorder="1" applyAlignment="1">
      <alignment horizontal="right"/>
    </xf>
    <xf numFmtId="9" fontId="19" fillId="2" borderId="0" xfId="13" applyNumberFormat="1" applyFont="1" applyFill="1" applyBorder="1" applyAlignment="1">
      <alignment horizontal="center"/>
    </xf>
    <xf numFmtId="49" fontId="19" fillId="2" borderId="0" xfId="13" applyNumberFormat="1" applyFont="1" applyFill="1" applyBorder="1" applyAlignment="1">
      <alignment horizontal="center"/>
    </xf>
    <xf numFmtId="0" fontId="19" fillId="2" borderId="0" xfId="13" applyFont="1" applyFill="1" applyBorder="1" applyAlignment="1">
      <alignment horizontal="left" vertical="center" wrapText="1"/>
    </xf>
    <xf numFmtId="49" fontId="19" fillId="2" borderId="8" xfId="13" applyNumberFormat="1" applyFont="1" applyFill="1" applyBorder="1" applyAlignment="1">
      <alignment horizontal="center"/>
    </xf>
    <xf numFmtId="49" fontId="19" fillId="2" borderId="9" xfId="13" applyNumberFormat="1" applyFont="1" applyFill="1" applyBorder="1" applyAlignment="1">
      <alignment horizontal="center"/>
    </xf>
    <xf numFmtId="49" fontId="19" fillId="2" borderId="10" xfId="13" applyNumberFormat="1" applyFont="1" applyFill="1" applyBorder="1" applyAlignment="1">
      <alignment horizontal="center"/>
    </xf>
    <xf numFmtId="0" fontId="9" fillId="2" borderId="2" xfId="6" applyFont="1" applyFill="1" applyBorder="1" applyAlignment="1">
      <alignment horizontal="left" wrapText="1"/>
    </xf>
    <xf numFmtId="0" fontId="9" fillId="2" borderId="3" xfId="6" applyFont="1" applyFill="1" applyBorder="1" applyAlignment="1">
      <alignment horizontal="left" wrapText="1"/>
    </xf>
    <xf numFmtId="0" fontId="18" fillId="0" borderId="1" xfId="0" applyFont="1" applyBorder="1" applyAlignment="1">
      <alignment horizontal="left" vertical="top" wrapText="1"/>
    </xf>
    <xf numFmtId="0" fontId="18" fillId="0" borderId="1" xfId="0" applyFont="1" applyBorder="1" applyAlignment="1">
      <alignment horizontal="left"/>
    </xf>
    <xf numFmtId="0" fontId="15" fillId="0" borderId="10"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4" fillId="2" borderId="2" xfId="6" applyFont="1" applyFill="1" applyBorder="1" applyAlignment="1">
      <alignment horizontal="center" wrapText="1"/>
    </xf>
    <xf numFmtId="0" fontId="4" fillId="2" borderId="3" xfId="6" applyFont="1" applyFill="1" applyBorder="1" applyAlignment="1">
      <alignment horizontal="center" wrapText="1"/>
    </xf>
    <xf numFmtId="0" fontId="4" fillId="2" borderId="4" xfId="6" applyFont="1" applyFill="1" applyBorder="1" applyAlignment="1">
      <alignment horizontal="center" wrapText="1"/>
    </xf>
    <xf numFmtId="0" fontId="4" fillId="2" borderId="1" xfId="6" applyFont="1" applyFill="1" applyBorder="1" applyAlignment="1">
      <alignment horizontal="center" vertical="center"/>
    </xf>
    <xf numFmtId="0" fontId="9" fillId="3" borderId="14" xfId="6" applyFont="1" applyFill="1" applyBorder="1" applyAlignment="1">
      <alignment horizontal="left"/>
    </xf>
    <xf numFmtId="0" fontId="9" fillId="3" borderId="15" xfId="6" applyFont="1" applyFill="1" applyBorder="1" applyAlignment="1">
      <alignment horizontal="left"/>
    </xf>
    <xf numFmtId="0" fontId="9" fillId="3" borderId="11" xfId="6" applyFont="1" applyFill="1" applyBorder="1" applyAlignment="1">
      <alignment horizontal="left"/>
    </xf>
    <xf numFmtId="0" fontId="9" fillId="0" borderId="10" xfId="6" applyFont="1" applyFill="1" applyBorder="1" applyAlignment="1">
      <alignment horizontal="left" vertical="center" wrapText="1"/>
    </xf>
    <xf numFmtId="0" fontId="9" fillId="0" borderId="0" xfId="6" applyFont="1" applyFill="1" applyBorder="1" applyAlignment="1">
      <alignment horizontal="left" vertical="center" wrapText="1"/>
    </xf>
    <xf numFmtId="0" fontId="9" fillId="0" borderId="8" xfId="6" applyFont="1" applyFill="1" applyBorder="1" applyAlignment="1">
      <alignment horizontal="left" vertical="center" wrapText="1"/>
    </xf>
    <xf numFmtId="0" fontId="16" fillId="0" borderId="0" xfId="6" applyFont="1" applyAlignment="1">
      <alignment horizontal="center"/>
    </xf>
    <xf numFmtId="0" fontId="9" fillId="2" borderId="0" xfId="6" applyFill="1" applyBorder="1" applyAlignment="1">
      <alignment horizontal="center"/>
    </xf>
    <xf numFmtId="9" fontId="9" fillId="2" borderId="0" xfId="6" applyNumberFormat="1" applyFill="1" applyBorder="1" applyAlignment="1">
      <alignment horizontal="center"/>
    </xf>
    <xf numFmtId="5" fontId="9" fillId="2" borderId="0" xfId="7" applyNumberFormat="1" applyFill="1" applyBorder="1" applyAlignment="1">
      <alignment horizontal="center"/>
    </xf>
    <xf numFmtId="0" fontId="4" fillId="2" borderId="2" xfId="6" applyFont="1" applyFill="1" applyBorder="1" applyAlignment="1">
      <alignment horizontal="center"/>
    </xf>
    <xf numFmtId="0" fontId="4" fillId="2" borderId="3" xfId="6" applyFont="1" applyFill="1" applyBorder="1" applyAlignment="1">
      <alignment horizontal="center"/>
    </xf>
    <xf numFmtId="0" fontId="4" fillId="2" borderId="4" xfId="6" applyFont="1" applyFill="1" applyBorder="1" applyAlignment="1">
      <alignment horizontal="center"/>
    </xf>
    <xf numFmtId="0" fontId="9" fillId="3" borderId="2" xfId="6" applyFont="1" applyFill="1" applyBorder="1" applyAlignment="1">
      <alignment horizontal="left" vertical="center" wrapText="1"/>
    </xf>
    <xf numFmtId="0" fontId="9" fillId="2" borderId="3" xfId="6" applyFont="1" applyFill="1" applyBorder="1" applyAlignment="1">
      <alignment horizontal="left" vertical="center" wrapText="1"/>
    </xf>
    <xf numFmtId="0" fontId="9" fillId="2" borderId="4" xfId="6" applyFont="1" applyFill="1" applyBorder="1" applyAlignment="1">
      <alignment horizontal="left" vertical="center" wrapText="1"/>
    </xf>
    <xf numFmtId="0" fontId="9" fillId="2" borderId="10" xfId="6" applyFill="1" applyBorder="1" applyAlignment="1">
      <alignment horizontal="center" vertical="center" wrapText="1"/>
    </xf>
    <xf numFmtId="0" fontId="9" fillId="2" borderId="0" xfId="6" applyFill="1" applyBorder="1" applyAlignment="1">
      <alignment horizontal="center" vertical="center" wrapText="1"/>
    </xf>
    <xf numFmtId="0" fontId="4" fillId="2" borderId="2" xfId="6" applyFont="1" applyFill="1" applyBorder="1" applyAlignment="1">
      <alignment horizontal="left" wrapText="1"/>
    </xf>
    <xf numFmtId="0" fontId="9" fillId="2" borderId="4" xfId="6" applyFont="1" applyFill="1" applyBorder="1" applyAlignment="1">
      <alignment horizontal="left" wrapText="1"/>
    </xf>
    <xf numFmtId="0" fontId="9" fillId="2" borderId="0" xfId="6" applyFill="1" applyBorder="1" applyAlignment="1">
      <alignment horizontal="center" vertical="center"/>
    </xf>
    <xf numFmtId="0" fontId="4" fillId="2" borderId="1" xfId="6" applyFont="1" applyFill="1" applyBorder="1" applyAlignment="1">
      <alignment horizontal="center"/>
    </xf>
    <xf numFmtId="0" fontId="4" fillId="2" borderId="3" xfId="6" applyFont="1" applyFill="1" applyBorder="1" applyAlignment="1">
      <alignment horizontal="center" vertical="center"/>
    </xf>
    <xf numFmtId="5" fontId="9" fillId="2" borderId="10" xfId="7" applyNumberFormat="1" applyFill="1" applyBorder="1" applyAlignment="1">
      <alignment horizontal="left" wrapText="1"/>
    </xf>
    <xf numFmtId="5" fontId="9" fillId="2" borderId="0" xfId="7" applyNumberFormat="1" applyFill="1" applyBorder="1" applyAlignment="1">
      <alignment horizontal="left" wrapText="1"/>
    </xf>
    <xf numFmtId="5" fontId="9" fillId="2" borderId="10" xfId="7" applyNumberFormat="1" applyFill="1" applyBorder="1" applyAlignment="1">
      <alignment horizontal="left"/>
    </xf>
    <xf numFmtId="5" fontId="9" fillId="2" borderId="0" xfId="7" applyNumberFormat="1" applyFill="1" applyBorder="1" applyAlignment="1">
      <alignment horizontal="left"/>
    </xf>
    <xf numFmtId="41" fontId="9" fillId="2" borderId="10" xfId="7" applyNumberFormat="1" applyFill="1" applyBorder="1" applyAlignment="1">
      <alignment horizontal="left" wrapText="1"/>
    </xf>
    <xf numFmtId="41" fontId="9" fillId="2" borderId="0" xfId="7" applyNumberFormat="1" applyFill="1" applyBorder="1" applyAlignment="1">
      <alignment horizontal="left" wrapText="1"/>
    </xf>
    <xf numFmtId="0" fontId="9" fillId="2" borderId="5" xfId="6" applyFont="1" applyFill="1" applyBorder="1" applyAlignment="1">
      <alignment horizontal="left" wrapText="1"/>
    </xf>
    <xf numFmtId="0" fontId="9" fillId="2" borderId="6" xfId="6" applyFont="1" applyFill="1" applyBorder="1" applyAlignment="1">
      <alignment horizontal="left" wrapText="1"/>
    </xf>
    <xf numFmtId="0" fontId="9" fillId="2" borderId="7" xfId="6" applyFont="1" applyFill="1" applyBorder="1" applyAlignment="1">
      <alignment horizontal="left" wrapText="1"/>
    </xf>
    <xf numFmtId="49" fontId="9" fillId="2" borderId="8" xfId="6" applyNumberFormat="1" applyFill="1" applyBorder="1" applyAlignment="1">
      <alignment horizontal="center"/>
    </xf>
    <xf numFmtId="49" fontId="9" fillId="2" borderId="9" xfId="6" applyNumberFormat="1" applyFill="1" applyBorder="1" applyAlignment="1">
      <alignment horizontal="center"/>
    </xf>
    <xf numFmtId="49" fontId="9" fillId="2" borderId="10" xfId="6" applyNumberFormat="1" applyFill="1" applyBorder="1" applyAlignment="1">
      <alignment horizontal="center"/>
    </xf>
    <xf numFmtId="49" fontId="9" fillId="2" borderId="0" xfId="6" applyNumberFormat="1" applyFill="1" applyBorder="1" applyAlignment="1">
      <alignment horizontal="center"/>
    </xf>
    <xf numFmtId="9" fontId="9" fillId="2" borderId="0" xfId="6" applyNumberFormat="1" applyFill="1" applyBorder="1" applyAlignment="1">
      <alignment horizontal="right"/>
    </xf>
    <xf numFmtId="0" fontId="9" fillId="2" borderId="0" xfId="6" applyFill="1" applyBorder="1" applyAlignment="1">
      <alignment horizontal="right"/>
    </xf>
    <xf numFmtId="0" fontId="9" fillId="2" borderId="10" xfId="6" applyFont="1" applyFill="1" applyBorder="1" applyAlignment="1">
      <alignment horizontal="left" wrapText="1"/>
    </xf>
    <xf numFmtId="0" fontId="9" fillId="2" borderId="0" xfId="6" applyFont="1" applyFill="1" applyBorder="1" applyAlignment="1">
      <alignment horizontal="left" wrapText="1"/>
    </xf>
    <xf numFmtId="0" fontId="9" fillId="2" borderId="8" xfId="6" applyFont="1" applyFill="1" applyBorder="1" applyAlignment="1">
      <alignment horizontal="left" wrapText="1"/>
    </xf>
    <xf numFmtId="5" fontId="9" fillId="2" borderId="0" xfId="7" applyNumberFormat="1" applyFont="1" applyFill="1" applyBorder="1" applyAlignment="1">
      <alignment horizontal="center" vertical="top" wrapText="1"/>
    </xf>
    <xf numFmtId="0" fontId="9" fillId="3" borderId="3" xfId="6" applyFont="1" applyFill="1" applyBorder="1" applyAlignment="1">
      <alignment horizontal="left" vertical="center" wrapText="1"/>
    </xf>
    <xf numFmtId="0" fontId="9" fillId="3" borderId="4" xfId="6" applyFont="1" applyFill="1" applyBorder="1" applyAlignment="1">
      <alignment horizontal="left" vertical="center" wrapText="1"/>
    </xf>
    <xf numFmtId="0" fontId="9" fillId="2" borderId="14" xfId="6" applyFont="1" applyFill="1" applyBorder="1" applyAlignment="1">
      <alignment vertical="center" wrapText="1"/>
    </xf>
    <xf numFmtId="0" fontId="9" fillId="2" borderId="15" xfId="6" applyFont="1" applyFill="1" applyBorder="1" applyAlignment="1">
      <alignment vertical="center" wrapText="1"/>
    </xf>
    <xf numFmtId="0" fontId="9" fillId="2" borderId="11" xfId="6" applyFont="1" applyFill="1" applyBorder="1" applyAlignment="1">
      <alignment vertical="center" wrapText="1"/>
    </xf>
    <xf numFmtId="0" fontId="9" fillId="2" borderId="10" xfId="6" applyFont="1" applyFill="1" applyBorder="1" applyAlignment="1">
      <alignment vertical="center" wrapText="1"/>
    </xf>
    <xf numFmtId="0" fontId="9" fillId="2" borderId="0" xfId="6" applyFont="1" applyFill="1" applyBorder="1" applyAlignment="1">
      <alignment vertical="center" wrapText="1"/>
    </xf>
    <xf numFmtId="0" fontId="9" fillId="2" borderId="8" xfId="6" applyFont="1" applyFill="1" applyBorder="1" applyAlignment="1">
      <alignment vertical="center" wrapText="1"/>
    </xf>
    <xf numFmtId="0" fontId="9" fillId="2" borderId="5" xfId="6" applyFont="1" applyFill="1" applyBorder="1" applyAlignment="1">
      <alignment vertical="center" wrapText="1"/>
    </xf>
    <xf numFmtId="0" fontId="9" fillId="2" borderId="6" xfId="6" applyFont="1" applyFill="1" applyBorder="1" applyAlignment="1">
      <alignment vertical="center" wrapText="1"/>
    </xf>
    <xf numFmtId="0" fontId="9" fillId="2" borderId="7" xfId="6" applyFont="1" applyFill="1" applyBorder="1" applyAlignment="1">
      <alignment vertical="center" wrapText="1"/>
    </xf>
    <xf numFmtId="0" fontId="9" fillId="2" borderId="14" xfId="6" applyFont="1" applyFill="1" applyBorder="1" applyAlignment="1">
      <alignment horizontal="left" vertical="center" wrapText="1"/>
    </xf>
    <xf numFmtId="0" fontId="9" fillId="2" borderId="15" xfId="6" applyFont="1" applyFill="1" applyBorder="1" applyAlignment="1">
      <alignment horizontal="left" vertical="center" wrapText="1"/>
    </xf>
    <xf numFmtId="0" fontId="9" fillId="2" borderId="11" xfId="6" applyFont="1" applyFill="1" applyBorder="1" applyAlignment="1">
      <alignment horizontal="left" vertical="center" wrapText="1"/>
    </xf>
    <xf numFmtId="0" fontId="9" fillId="2" borderId="5" xfId="6" applyFont="1" applyFill="1" applyBorder="1" applyAlignment="1">
      <alignment horizontal="left" vertical="center" wrapText="1"/>
    </xf>
    <xf numFmtId="0" fontId="9" fillId="2" borderId="6" xfId="6" applyFont="1" applyFill="1" applyBorder="1" applyAlignment="1">
      <alignment horizontal="left" vertical="center" wrapText="1"/>
    </xf>
    <xf numFmtId="0" fontId="9" fillId="2" borderId="7" xfId="6" applyFont="1" applyFill="1" applyBorder="1" applyAlignment="1">
      <alignment horizontal="left" vertical="center" wrapText="1"/>
    </xf>
    <xf numFmtId="0" fontId="9" fillId="2" borderId="14" xfId="6" applyFont="1" applyFill="1" applyBorder="1" applyAlignment="1">
      <alignment horizontal="left" wrapText="1"/>
    </xf>
    <xf numFmtId="0" fontId="9" fillId="2" borderId="15" xfId="6" applyFont="1" applyFill="1" applyBorder="1" applyAlignment="1">
      <alignment horizontal="left" wrapText="1"/>
    </xf>
    <xf numFmtId="0" fontId="9" fillId="2" borderId="11" xfId="6" applyFont="1" applyFill="1" applyBorder="1" applyAlignment="1">
      <alignment horizontal="left" wrapText="1"/>
    </xf>
    <xf numFmtId="0" fontId="9" fillId="2" borderId="2" xfId="6" applyFont="1" applyFill="1" applyBorder="1" applyAlignment="1">
      <alignment vertical="center" wrapText="1"/>
    </xf>
    <xf numFmtId="0" fontId="9" fillId="2" borderId="3" xfId="6" applyFont="1" applyFill="1" applyBorder="1" applyAlignment="1">
      <alignment vertical="center" wrapText="1"/>
    </xf>
    <xf numFmtId="0" fontId="9" fillId="2" borderId="4" xfId="6" applyFont="1" applyFill="1" applyBorder="1" applyAlignment="1">
      <alignment vertical="center" wrapText="1"/>
    </xf>
    <xf numFmtId="9" fontId="9" fillId="2" borderId="2" xfId="6" applyNumberFormat="1" applyFont="1" applyFill="1" applyBorder="1" applyAlignment="1">
      <alignment horizontal="left" vertical="center" wrapText="1"/>
    </xf>
    <xf numFmtId="9" fontId="9" fillId="2" borderId="3" xfId="6" applyNumberFormat="1" applyFont="1" applyFill="1" applyBorder="1" applyAlignment="1">
      <alignment horizontal="left" vertical="center" wrapText="1"/>
    </xf>
    <xf numFmtId="9" fontId="9" fillId="2" borderId="4" xfId="6" applyNumberFormat="1" applyFont="1" applyFill="1" applyBorder="1" applyAlignment="1">
      <alignment horizontal="left" vertical="center" wrapText="1"/>
    </xf>
    <xf numFmtId="0" fontId="3" fillId="2" borderId="2" xfId="6" applyFont="1" applyFill="1" applyBorder="1" applyAlignment="1">
      <alignment horizontal="center"/>
    </xf>
    <xf numFmtId="0" fontId="3" fillId="2" borderId="3" xfId="6" applyFont="1" applyFill="1" applyBorder="1" applyAlignment="1">
      <alignment horizontal="center"/>
    </xf>
    <xf numFmtId="0" fontId="4" fillId="2" borderId="1" xfId="6" applyFont="1" applyFill="1" applyBorder="1" applyAlignment="1">
      <alignment horizontal="left" vertical="center" wrapText="1"/>
    </xf>
    <xf numFmtId="0" fontId="9" fillId="2" borderId="1" xfId="6" applyFont="1" applyFill="1" applyBorder="1" applyAlignment="1">
      <alignment horizontal="right" vertical="center" wrapText="1"/>
    </xf>
    <xf numFmtId="0" fontId="9" fillId="2" borderId="2" xfId="6" applyFont="1" applyFill="1" applyBorder="1" applyAlignment="1">
      <alignment horizontal="right" vertical="center" wrapText="1"/>
    </xf>
    <xf numFmtId="0" fontId="9" fillId="2" borderId="3" xfId="6" applyFont="1" applyFill="1" applyBorder="1" applyAlignment="1">
      <alignment horizontal="right" vertical="center" wrapText="1"/>
    </xf>
    <xf numFmtId="0" fontId="9" fillId="2" borderId="4" xfId="6" applyFont="1" applyFill="1" applyBorder="1" applyAlignment="1">
      <alignment horizontal="right" vertical="center" wrapText="1"/>
    </xf>
    <xf numFmtId="0" fontId="9" fillId="2" borderId="2" xfId="6" applyNumberFormat="1" applyFont="1" applyFill="1" applyBorder="1" applyAlignment="1">
      <alignment horizontal="left" vertical="center" wrapText="1"/>
    </xf>
    <xf numFmtId="0" fontId="9" fillId="2" borderId="3" xfId="6" applyNumberFormat="1" applyFont="1" applyFill="1" applyBorder="1" applyAlignment="1">
      <alignment horizontal="left" vertical="center" wrapText="1"/>
    </xf>
    <xf numFmtId="0" fontId="9" fillId="2" borderId="4" xfId="6" applyNumberFormat="1" applyFont="1" applyFill="1" applyBorder="1" applyAlignment="1">
      <alignment horizontal="left" vertical="center" wrapText="1"/>
    </xf>
    <xf numFmtId="5" fontId="9" fillId="2" borderId="0" xfId="7" applyNumberFormat="1" applyFill="1" applyBorder="1" applyAlignment="1">
      <alignment horizontal="right"/>
    </xf>
    <xf numFmtId="0" fontId="4" fillId="2" borderId="2" xfId="6" applyFont="1" applyFill="1" applyBorder="1" applyAlignment="1">
      <alignment horizontal="left"/>
    </xf>
    <xf numFmtId="0" fontId="4" fillId="2" borderId="3" xfId="6" applyFont="1" applyFill="1" applyBorder="1" applyAlignment="1">
      <alignment horizontal="left"/>
    </xf>
    <xf numFmtId="0" fontId="4" fillId="2" borderId="4" xfId="6" applyFont="1" applyFill="1" applyBorder="1" applyAlignment="1">
      <alignment horizontal="left"/>
    </xf>
    <xf numFmtId="0" fontId="4" fillId="0" borderId="0" xfId="6" applyFont="1" applyFill="1" applyBorder="1" applyAlignment="1">
      <alignment horizontal="center" vertical="center" wrapText="1"/>
    </xf>
    <xf numFmtId="42" fontId="9" fillId="2" borderId="0" xfId="7" applyNumberFormat="1" applyFont="1" applyFill="1" applyBorder="1" applyAlignment="1">
      <alignment horizontal="center" vertical="top" wrapText="1"/>
    </xf>
    <xf numFmtId="0" fontId="9" fillId="2" borderId="0" xfId="6" applyFont="1" applyFill="1" applyBorder="1" applyAlignment="1">
      <alignment horizontal="center" vertical="top" wrapText="1"/>
    </xf>
    <xf numFmtId="0" fontId="19" fillId="2" borderId="2" xfId="6" applyFont="1" applyFill="1" applyBorder="1" applyAlignment="1">
      <alignment horizontal="left" wrapText="1"/>
    </xf>
    <xf numFmtId="0" fontId="19" fillId="2" borderId="3" xfId="6" applyFont="1" applyFill="1" applyBorder="1" applyAlignment="1">
      <alignment horizontal="left" wrapText="1"/>
    </xf>
    <xf numFmtId="0" fontId="19" fillId="2" borderId="4" xfId="6" applyFont="1" applyFill="1" applyBorder="1" applyAlignment="1">
      <alignment horizontal="left" wrapText="1"/>
    </xf>
    <xf numFmtId="9" fontId="9" fillId="2" borderId="2" xfId="6" applyNumberFormat="1" applyFont="1" applyFill="1" applyBorder="1" applyAlignment="1">
      <alignment horizontal="center" vertical="center" wrapText="1"/>
    </xf>
    <xf numFmtId="9" fontId="9" fillId="2" borderId="3" xfId="6" applyNumberFormat="1" applyFont="1" applyFill="1" applyBorder="1" applyAlignment="1">
      <alignment horizontal="center" vertical="center" wrapText="1"/>
    </xf>
    <xf numFmtId="9" fontId="9" fillId="2" borderId="4" xfId="6" applyNumberFormat="1" applyFont="1" applyFill="1" applyBorder="1" applyAlignment="1">
      <alignment horizontal="center" vertical="center" wrapText="1"/>
    </xf>
    <xf numFmtId="0" fontId="9" fillId="3" borderId="10" xfId="6" applyFont="1" applyFill="1" applyBorder="1" applyAlignment="1">
      <alignment horizontal="left" vertical="center" wrapText="1"/>
    </xf>
    <xf numFmtId="0" fontId="9" fillId="3" borderId="0" xfId="6" applyFont="1" applyFill="1" applyBorder="1" applyAlignment="1">
      <alignment horizontal="left" vertical="center" wrapText="1"/>
    </xf>
    <xf numFmtId="0" fontId="9" fillId="3" borderId="8" xfId="6" applyFont="1" applyFill="1" applyBorder="1" applyAlignment="1">
      <alignment horizontal="left" vertical="center" wrapText="1"/>
    </xf>
    <xf numFmtId="0" fontId="3" fillId="2" borderId="4" xfId="6" applyFont="1" applyFill="1" applyBorder="1" applyAlignment="1">
      <alignment horizontal="center"/>
    </xf>
    <xf numFmtId="0" fontId="9" fillId="2" borderId="2" xfId="6" applyFont="1" applyFill="1" applyBorder="1" applyAlignment="1">
      <alignment wrapText="1"/>
    </xf>
    <xf numFmtId="0" fontId="9" fillId="2" borderId="3" xfId="6" applyFont="1" applyFill="1" applyBorder="1" applyAlignment="1">
      <alignment wrapText="1"/>
    </xf>
    <xf numFmtId="0" fontId="9" fillId="2" borderId="4" xfId="6" applyFont="1" applyFill="1" applyBorder="1" applyAlignment="1">
      <alignment wrapText="1"/>
    </xf>
    <xf numFmtId="0" fontId="4" fillId="0" borderId="2" xfId="6" applyFont="1" applyFill="1" applyBorder="1" applyAlignment="1">
      <alignment horizontal="center" vertical="center" wrapText="1"/>
    </xf>
    <xf numFmtId="0" fontId="4" fillId="0" borderId="3" xfId="6" applyFont="1" applyFill="1" applyBorder="1" applyAlignment="1">
      <alignment horizontal="center" vertical="center" wrapText="1"/>
    </xf>
    <xf numFmtId="0" fontId="4" fillId="0" borderId="4" xfId="6" applyFont="1" applyFill="1" applyBorder="1" applyAlignment="1">
      <alignment horizontal="center" vertical="center" wrapText="1"/>
    </xf>
    <xf numFmtId="0" fontId="9" fillId="0" borderId="2" xfId="6" applyFont="1" applyBorder="1" applyAlignment="1">
      <alignment horizontal="center" vertical="top" wrapText="1"/>
    </xf>
    <xf numFmtId="0" fontId="9" fillId="0" borderId="3" xfId="6" applyFont="1" applyBorder="1" applyAlignment="1">
      <alignment horizontal="center" vertical="top" wrapText="1"/>
    </xf>
    <xf numFmtId="0" fontId="9" fillId="0" borderId="4" xfId="6" applyFont="1" applyBorder="1" applyAlignment="1">
      <alignment horizontal="center" vertical="top" wrapText="1"/>
    </xf>
    <xf numFmtId="42" fontId="9" fillId="2" borderId="2" xfId="7" applyNumberFormat="1" applyFont="1" applyFill="1" applyBorder="1" applyAlignment="1">
      <alignment horizontal="center" vertical="top" wrapText="1"/>
    </xf>
    <xf numFmtId="42" fontId="9" fillId="2" borderId="3" xfId="7" applyNumberFormat="1" applyFont="1" applyFill="1" applyBorder="1" applyAlignment="1">
      <alignment horizontal="center" vertical="top" wrapText="1"/>
    </xf>
    <xf numFmtId="42" fontId="9" fillId="2" borderId="4" xfId="7" applyNumberFormat="1" applyFont="1" applyFill="1" applyBorder="1" applyAlignment="1">
      <alignment horizontal="center" vertical="top" wrapText="1"/>
    </xf>
    <xf numFmtId="0" fontId="9" fillId="2" borderId="2" xfId="6" applyFont="1" applyFill="1" applyBorder="1" applyAlignment="1">
      <alignment horizontal="center" vertical="top" wrapText="1"/>
    </xf>
    <xf numFmtId="0" fontId="9" fillId="2" borderId="3" xfId="6" applyFont="1" applyFill="1" applyBorder="1" applyAlignment="1">
      <alignment horizontal="center" vertical="top" wrapText="1"/>
    </xf>
    <xf numFmtId="0" fontId="9" fillId="2" borderId="4" xfId="6" applyFont="1" applyFill="1" applyBorder="1" applyAlignment="1">
      <alignment horizontal="center" vertical="top" wrapText="1"/>
    </xf>
    <xf numFmtId="0" fontId="9" fillId="2" borderId="1" xfId="4" applyFont="1" applyFill="1" applyBorder="1" applyAlignment="1">
      <alignment vertical="center" wrapText="1"/>
    </xf>
    <xf numFmtId="0" fontId="9" fillId="2" borderId="1" xfId="4" applyFont="1" applyFill="1" applyBorder="1" applyAlignment="1">
      <alignment vertical="center"/>
    </xf>
    <xf numFmtId="0" fontId="9" fillId="2" borderId="2" xfId="4" applyFont="1" applyFill="1" applyBorder="1" applyAlignment="1">
      <alignment horizontal="left" vertical="center"/>
    </xf>
    <xf numFmtId="0" fontId="9" fillId="2" borderId="3" xfId="4" applyFont="1" applyFill="1" applyBorder="1" applyAlignment="1">
      <alignment horizontal="left" vertical="center"/>
    </xf>
    <xf numFmtId="0" fontId="9" fillId="2" borderId="4" xfId="4" applyFont="1" applyFill="1" applyBorder="1" applyAlignment="1">
      <alignment horizontal="left" vertical="center"/>
    </xf>
    <xf numFmtId="0" fontId="2" fillId="0" borderId="2" xfId="4" applyBorder="1" applyAlignment="1">
      <alignment horizontal="left" vertical="center" wrapText="1"/>
    </xf>
    <xf numFmtId="0" fontId="2" fillId="0" borderId="3" xfId="4" applyBorder="1" applyAlignment="1">
      <alignment horizontal="left" vertical="center" wrapText="1"/>
    </xf>
    <xf numFmtId="0" fontId="2" fillId="0" borderId="4" xfId="4" applyBorder="1" applyAlignment="1">
      <alignment horizontal="left" vertical="center" wrapText="1"/>
    </xf>
    <xf numFmtId="0" fontId="4" fillId="0" borderId="2"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4" xfId="4" applyFont="1" applyFill="1" applyBorder="1" applyAlignment="1">
      <alignment horizontal="center" vertical="center" wrapText="1"/>
    </xf>
    <xf numFmtId="0" fontId="9" fillId="0" borderId="2" xfId="4" applyFont="1" applyBorder="1" applyAlignment="1">
      <alignment horizontal="center" vertical="top" wrapText="1"/>
    </xf>
    <xf numFmtId="0" fontId="9" fillId="0" borderId="3" xfId="4" applyFont="1" applyBorder="1" applyAlignment="1">
      <alignment horizontal="center" vertical="top" wrapText="1"/>
    </xf>
    <xf numFmtId="0" fontId="9" fillId="0" borderId="4" xfId="4" applyFont="1" applyBorder="1" applyAlignment="1">
      <alignment horizontal="center" vertical="top" wrapText="1"/>
    </xf>
    <xf numFmtId="5" fontId="9" fillId="2" borderId="2" xfId="5" applyNumberFormat="1" applyFont="1" applyFill="1" applyBorder="1" applyAlignment="1">
      <alignment horizontal="center" vertical="top" wrapText="1"/>
    </xf>
    <xf numFmtId="5" fontId="9" fillId="2" borderId="3" xfId="5" applyNumberFormat="1" applyFont="1" applyFill="1" applyBorder="1" applyAlignment="1">
      <alignment horizontal="center" vertical="top" wrapText="1"/>
    </xf>
    <xf numFmtId="5" fontId="9" fillId="2" borderId="4" xfId="5" applyNumberFormat="1" applyFont="1" applyFill="1" applyBorder="1" applyAlignment="1">
      <alignment horizontal="center" vertical="top" wrapText="1"/>
    </xf>
    <xf numFmtId="0" fontId="9" fillId="2" borderId="2" xfId="4" applyFont="1" applyFill="1" applyBorder="1" applyAlignment="1">
      <alignment horizontal="center" vertical="top" wrapText="1"/>
    </xf>
    <xf numFmtId="0" fontId="9" fillId="2" borderId="3" xfId="4" applyFont="1" applyFill="1" applyBorder="1" applyAlignment="1">
      <alignment horizontal="center" vertical="top" wrapText="1"/>
    </xf>
    <xf numFmtId="0" fontId="9" fillId="2" borderId="4" xfId="4" applyFont="1" applyFill="1" applyBorder="1" applyAlignment="1">
      <alignment horizontal="center" vertical="top" wrapText="1"/>
    </xf>
  </cellXfs>
  <cellStyles count="16">
    <cellStyle name="Comma" xfId="12"/>
    <cellStyle name="Millares" xfId="1" builtinId="3"/>
    <cellStyle name="Millares 2" xfId="11"/>
    <cellStyle name="Moneda" xfId="2" builtinId="4"/>
    <cellStyle name="Moneda 2" xfId="5"/>
    <cellStyle name="Moneda 2 2" xfId="10"/>
    <cellStyle name="Moneda 3" xfId="7"/>
    <cellStyle name="Moneda 4" xfId="8"/>
    <cellStyle name="Moneda 4 2" xfId="14"/>
    <cellStyle name="Normal" xfId="0" builtinId="0"/>
    <cellStyle name="Normal 2" xfId="4"/>
    <cellStyle name="Normal 2 2" xfId="6"/>
    <cellStyle name="Normal 3" xfId="13"/>
    <cellStyle name="Normal 4" xfId="15"/>
    <cellStyle name="Normal_FORMULARIOS VIGENCIA 2006 OCTUBRE 2200" xfId="9"/>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_Etnico_2017_oct20fin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cion de contratacion 2017"/>
      <sheetName val="grupos etnicos"/>
      <sheetName val="honorarios"/>
    </sheetNames>
    <sheetDataSet>
      <sheetData sheetId="0">
        <row r="5">
          <cell r="G5">
            <v>25860000</v>
          </cell>
        </row>
        <row r="9">
          <cell r="G9">
            <v>43100000</v>
          </cell>
        </row>
        <row r="14">
          <cell r="G14">
            <v>25860000</v>
          </cell>
        </row>
        <row r="18">
          <cell r="G18">
            <v>43100000</v>
          </cell>
        </row>
        <row r="24">
          <cell r="G24">
            <v>103440000</v>
          </cell>
        </row>
        <row r="30">
          <cell r="G30">
            <v>47410000</v>
          </cell>
        </row>
        <row r="38">
          <cell r="G38">
            <v>99130000</v>
          </cell>
        </row>
        <row r="44">
          <cell r="G44">
            <v>43100000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7030A0"/>
  </sheetPr>
  <dimension ref="A1:BT153"/>
  <sheetViews>
    <sheetView zoomScale="70" zoomScaleNormal="70" workbookViewId="0">
      <selection activeCell="V6" sqref="V6"/>
    </sheetView>
  </sheetViews>
  <sheetFormatPr baseColWidth="10" defaultColWidth="11.42578125" defaultRowHeight="12.75" x14ac:dyDescent="0.2"/>
  <cols>
    <col min="1" max="1" width="13.5703125" style="478" customWidth="1"/>
    <col min="2" max="4" width="16.42578125" style="478" customWidth="1"/>
    <col min="5" max="5" width="23" style="478" customWidth="1"/>
    <col min="6" max="6" width="16.42578125" style="478" customWidth="1"/>
    <col min="7" max="7" width="7.28515625" style="478" customWidth="1"/>
    <col min="8" max="9" width="5.5703125" style="478" customWidth="1"/>
    <col min="10" max="10" width="6.7109375" style="478" customWidth="1"/>
    <col min="11" max="11" width="5.42578125" style="468" customWidth="1"/>
    <col min="12" max="12" width="6.7109375" style="468" customWidth="1"/>
    <col min="13" max="13" width="6.5703125" style="468" customWidth="1"/>
    <col min="14" max="14" width="5.5703125" style="468" customWidth="1"/>
    <col min="15" max="15" width="5.85546875" style="468" customWidth="1"/>
    <col min="16" max="16" width="7.7109375" style="468" customWidth="1"/>
    <col min="17" max="17" width="5.7109375" style="468" customWidth="1"/>
    <col min="18" max="18" width="7.42578125" style="468" customWidth="1"/>
    <col min="19" max="19" width="6" style="468" customWidth="1"/>
    <col min="20" max="20" width="7.42578125" style="468" customWidth="1"/>
    <col min="21" max="21" width="5.85546875" style="468" customWidth="1"/>
    <col min="22" max="22" width="8.7109375" style="468" customWidth="1"/>
    <col min="23" max="23" width="2.7109375" style="468" customWidth="1"/>
    <col min="24" max="24" width="4.140625" style="468" customWidth="1"/>
    <col min="25" max="25" width="3.5703125" style="478" customWidth="1"/>
    <col min="26" max="26" width="1.42578125" style="478" customWidth="1"/>
    <col min="27" max="34" width="2.7109375" style="478" customWidth="1"/>
    <col min="35" max="35" width="4.140625" style="478" customWidth="1"/>
    <col min="36" max="38" width="2.7109375" style="478" customWidth="1"/>
    <col min="39" max="39" width="13.42578125" style="478" customWidth="1"/>
    <col min="40" max="58" width="11.42578125" style="468"/>
    <col min="59" max="16384" width="11.42578125" style="478"/>
  </cols>
  <sheetData>
    <row r="1" spans="1:72" s="467" customFormat="1" ht="27" customHeight="1" x14ac:dyDescent="0.25">
      <c r="A1" s="466" t="s">
        <v>348</v>
      </c>
    </row>
    <row r="2" spans="1:72" s="468" customFormat="1" ht="8.25" customHeight="1" x14ac:dyDescent="0.2"/>
    <row r="3" spans="1:72" s="473" customFormat="1" ht="18" x14ac:dyDescent="0.25">
      <c r="A3" s="469" t="s">
        <v>1</v>
      </c>
      <c r="B3" s="470"/>
      <c r="C3" s="470"/>
      <c r="D3" s="471"/>
      <c r="E3" s="471"/>
      <c r="F3" s="472"/>
      <c r="G3" s="471"/>
      <c r="H3" s="471"/>
      <c r="I3" s="471"/>
      <c r="J3" s="471"/>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c r="AV3" s="467"/>
      <c r="AW3" s="467"/>
      <c r="AX3" s="467"/>
      <c r="AY3" s="467"/>
      <c r="AZ3" s="467"/>
      <c r="BA3" s="467"/>
      <c r="BB3" s="467"/>
      <c r="BC3" s="467"/>
      <c r="BD3" s="467"/>
      <c r="BE3" s="467"/>
      <c r="BF3" s="467"/>
      <c r="BG3" s="467"/>
      <c r="BH3" s="467"/>
      <c r="BI3" s="467"/>
      <c r="BJ3" s="467"/>
      <c r="BK3" s="467"/>
      <c r="BL3" s="467"/>
      <c r="BM3" s="467"/>
      <c r="BN3" s="467"/>
      <c r="BO3" s="467"/>
      <c r="BP3" s="467"/>
      <c r="BQ3" s="467"/>
      <c r="BR3" s="467"/>
      <c r="BS3" s="467"/>
      <c r="BT3" s="467"/>
    </row>
    <row r="4" spans="1:72" ht="28.5" customHeight="1" x14ac:dyDescent="0.2">
      <c r="A4" s="474" t="s">
        <v>2</v>
      </c>
      <c r="B4" s="475" t="s">
        <v>3</v>
      </c>
      <c r="C4" s="475" t="s">
        <v>4</v>
      </c>
      <c r="D4" s="475" t="s">
        <v>5</v>
      </c>
      <c r="E4" s="475" t="s">
        <v>6</v>
      </c>
      <c r="F4" s="475" t="s">
        <v>7</v>
      </c>
      <c r="G4" s="591" t="s">
        <v>8</v>
      </c>
      <c r="H4" s="592"/>
      <c r="I4" s="592"/>
      <c r="J4" s="592"/>
      <c r="K4" s="593"/>
      <c r="L4" s="591" t="s">
        <v>9</v>
      </c>
      <c r="M4" s="592"/>
      <c r="N4" s="592"/>
      <c r="O4" s="592"/>
      <c r="P4" s="593"/>
      <c r="Q4" s="591" t="s">
        <v>10</v>
      </c>
      <c r="R4" s="592"/>
      <c r="S4" s="592"/>
      <c r="T4" s="592"/>
      <c r="U4" s="593"/>
      <c r="V4" s="591" t="s">
        <v>11</v>
      </c>
      <c r="W4" s="592"/>
      <c r="X4" s="592"/>
      <c r="Y4" s="592"/>
      <c r="Z4" s="593"/>
      <c r="AA4" s="476"/>
      <c r="AB4" s="476"/>
      <c r="AC4" s="476"/>
      <c r="AD4" s="476"/>
      <c r="AE4" s="476"/>
      <c r="AF4" s="476"/>
      <c r="AG4" s="476"/>
      <c r="AH4" s="476"/>
      <c r="AI4" s="476"/>
      <c r="AJ4" s="476"/>
      <c r="AK4" s="476"/>
      <c r="AL4" s="476"/>
      <c r="AM4" s="477"/>
    </row>
    <row r="5" spans="1:72" ht="290.25" customHeight="1" x14ac:dyDescent="0.2">
      <c r="A5" s="479" t="s">
        <v>12</v>
      </c>
      <c r="B5" s="480">
        <v>2016011000064</v>
      </c>
      <c r="C5" s="481" t="s">
        <v>349</v>
      </c>
      <c r="D5" s="482" t="s">
        <v>350</v>
      </c>
      <c r="E5" s="482" t="s">
        <v>351</v>
      </c>
      <c r="F5" s="482" t="s">
        <v>352</v>
      </c>
      <c r="G5" s="594" t="s">
        <v>17</v>
      </c>
      <c r="H5" s="595"/>
      <c r="I5" s="595"/>
      <c r="J5" s="595"/>
      <c r="K5" s="596"/>
      <c r="L5" s="597">
        <v>530000000</v>
      </c>
      <c r="M5" s="598"/>
      <c r="N5" s="598"/>
      <c r="O5" s="598"/>
      <c r="P5" s="599"/>
      <c r="Q5" s="600" t="s">
        <v>338</v>
      </c>
      <c r="R5" s="601"/>
      <c r="S5" s="601"/>
      <c r="T5" s="601"/>
      <c r="U5" s="602"/>
      <c r="V5" s="597">
        <v>960000000</v>
      </c>
      <c r="W5" s="598"/>
      <c r="X5" s="598"/>
      <c r="Y5" s="598"/>
      <c r="Z5" s="599"/>
      <c r="AA5" s="483"/>
      <c r="AB5" s="483"/>
      <c r="AC5" s="483"/>
      <c r="AD5" s="483"/>
      <c r="AE5" s="483"/>
      <c r="AF5" s="483"/>
      <c r="AG5" s="483"/>
      <c r="AH5" s="483"/>
      <c r="AI5" s="483"/>
      <c r="AJ5" s="483"/>
      <c r="AK5" s="483"/>
      <c r="AL5" s="483"/>
    </row>
    <row r="6" spans="1:72" s="468" customFormat="1" x14ac:dyDescent="0.2">
      <c r="BG6" s="478"/>
      <c r="BH6" s="478"/>
      <c r="BI6" s="478"/>
      <c r="BJ6" s="478"/>
      <c r="BK6" s="478"/>
      <c r="BL6" s="478"/>
      <c r="BM6" s="478"/>
      <c r="BN6" s="478"/>
      <c r="BO6" s="478"/>
      <c r="BP6" s="478"/>
      <c r="BQ6" s="478"/>
      <c r="BR6" s="478"/>
      <c r="BS6" s="478"/>
      <c r="BT6" s="478"/>
    </row>
    <row r="7" spans="1:72" s="468" customFormat="1" x14ac:dyDescent="0.2">
      <c r="A7" s="484" t="s">
        <v>19</v>
      </c>
      <c r="BG7" s="478"/>
      <c r="BH7" s="478"/>
      <c r="BI7" s="478"/>
      <c r="BJ7" s="478"/>
      <c r="BK7" s="478"/>
      <c r="BL7" s="478"/>
      <c r="BM7" s="478"/>
      <c r="BN7" s="478"/>
      <c r="BO7" s="478"/>
      <c r="BP7" s="478"/>
      <c r="BQ7" s="478"/>
      <c r="BR7" s="478"/>
      <c r="BS7" s="478"/>
      <c r="BT7" s="478"/>
    </row>
    <row r="8" spans="1:72" s="468" customFormat="1" x14ac:dyDescent="0.2">
      <c r="A8" s="485" t="s">
        <v>20</v>
      </c>
      <c r="BG8" s="478"/>
      <c r="BH8" s="478"/>
      <c r="BI8" s="478"/>
      <c r="BJ8" s="478"/>
      <c r="BK8" s="478"/>
      <c r="BL8" s="478"/>
      <c r="BM8" s="478"/>
      <c r="BN8" s="478"/>
      <c r="BO8" s="478"/>
      <c r="BP8" s="478"/>
      <c r="BQ8" s="478"/>
      <c r="BR8" s="478"/>
      <c r="BS8" s="478"/>
      <c r="BT8" s="478"/>
    </row>
    <row r="9" spans="1:72" s="468" customFormat="1" ht="13.5" customHeight="1" x14ac:dyDescent="0.2">
      <c r="A9" s="485"/>
      <c r="BG9" s="478"/>
      <c r="BH9" s="478"/>
      <c r="BI9" s="478"/>
      <c r="BJ9" s="478"/>
      <c r="BK9" s="478"/>
      <c r="BL9" s="478"/>
      <c r="BM9" s="478"/>
      <c r="BN9" s="478"/>
      <c r="BO9" s="478"/>
      <c r="BP9" s="478"/>
      <c r="BQ9" s="478"/>
      <c r="BR9" s="478"/>
      <c r="BS9" s="478"/>
      <c r="BT9" s="478"/>
    </row>
    <row r="10" spans="1:72" s="468" customFormat="1" ht="80.25" customHeight="1" x14ac:dyDescent="0.2">
      <c r="A10" s="556" t="s">
        <v>353</v>
      </c>
      <c r="B10" s="557"/>
      <c r="C10" s="557"/>
      <c r="D10" s="557"/>
      <c r="E10" s="557"/>
      <c r="F10" s="557"/>
      <c r="G10" s="557"/>
      <c r="H10" s="557"/>
      <c r="I10" s="557"/>
      <c r="J10" s="557"/>
      <c r="K10" s="557"/>
      <c r="L10" s="557"/>
      <c r="M10" s="557"/>
      <c r="N10" s="557"/>
      <c r="O10" s="557"/>
      <c r="P10" s="557"/>
      <c r="Q10" s="557"/>
      <c r="R10" s="557"/>
      <c r="S10" s="557"/>
      <c r="T10" s="557"/>
      <c r="U10" s="557"/>
      <c r="V10" s="557"/>
      <c r="W10" s="557"/>
      <c r="X10" s="557"/>
      <c r="Y10" s="557"/>
      <c r="Z10" s="558"/>
      <c r="BG10" s="478"/>
      <c r="BH10" s="478"/>
      <c r="BI10" s="478"/>
      <c r="BJ10" s="478"/>
      <c r="BK10" s="478"/>
      <c r="BL10" s="478"/>
      <c r="BM10" s="478"/>
      <c r="BN10" s="478"/>
      <c r="BO10" s="478"/>
      <c r="BP10" s="478"/>
      <c r="BQ10" s="478"/>
      <c r="BR10" s="478"/>
      <c r="BS10" s="478"/>
      <c r="BT10" s="478"/>
    </row>
    <row r="11" spans="1:72" s="468" customFormat="1" x14ac:dyDescent="0.2">
      <c r="A11" s="486"/>
      <c r="B11" s="486"/>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c r="AL11" s="486"/>
      <c r="BG11" s="478"/>
      <c r="BH11" s="478"/>
      <c r="BI11" s="478"/>
      <c r="BJ11" s="478"/>
      <c r="BK11" s="478"/>
      <c r="BL11" s="478"/>
      <c r="BM11" s="478"/>
      <c r="BN11" s="478"/>
      <c r="BO11" s="478"/>
      <c r="BP11" s="478"/>
      <c r="BQ11" s="478"/>
      <c r="BR11" s="478"/>
      <c r="BS11" s="478"/>
      <c r="BT11" s="478"/>
    </row>
    <row r="12" spans="1:72" s="468" customFormat="1" x14ac:dyDescent="0.2">
      <c r="A12" s="485" t="s">
        <v>22</v>
      </c>
      <c r="B12" s="486"/>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486"/>
      <c r="AK12" s="486"/>
      <c r="AL12" s="486"/>
      <c r="AM12" s="486"/>
      <c r="BG12" s="478"/>
      <c r="BH12" s="478"/>
      <c r="BI12" s="478"/>
      <c r="BJ12" s="478"/>
      <c r="BK12" s="478"/>
      <c r="BL12" s="478"/>
      <c r="BM12" s="478"/>
      <c r="BN12" s="478"/>
      <c r="BO12" s="478"/>
      <c r="BP12" s="478"/>
      <c r="BQ12" s="478"/>
      <c r="BR12" s="478"/>
      <c r="BS12" s="478"/>
      <c r="BT12" s="478"/>
    </row>
    <row r="13" spans="1:72" s="468" customFormat="1" ht="12.75" customHeight="1" x14ac:dyDescent="0.2">
      <c r="A13" s="487"/>
      <c r="B13" s="487"/>
      <c r="C13" s="487"/>
      <c r="D13" s="487"/>
      <c r="E13" s="487"/>
      <c r="F13" s="487"/>
      <c r="G13" s="487"/>
      <c r="H13" s="487"/>
      <c r="I13" s="487"/>
      <c r="J13" s="487"/>
      <c r="K13" s="487"/>
      <c r="L13" s="487"/>
      <c r="M13" s="487"/>
      <c r="N13" s="487"/>
      <c r="O13" s="487"/>
      <c r="P13" s="487"/>
      <c r="Q13" s="487"/>
      <c r="R13" s="487"/>
      <c r="S13" s="487"/>
      <c r="T13" s="487"/>
      <c r="U13" s="487"/>
      <c r="V13" s="487"/>
      <c r="W13" s="487"/>
      <c r="X13" s="487"/>
      <c r="Y13" s="487"/>
      <c r="Z13" s="486"/>
      <c r="AA13" s="486"/>
      <c r="AB13" s="486"/>
      <c r="AC13" s="486"/>
      <c r="AD13" s="486"/>
      <c r="AE13" s="486"/>
      <c r="AF13" s="486"/>
      <c r="AG13" s="486"/>
      <c r="AH13" s="486"/>
      <c r="AI13" s="486"/>
      <c r="AJ13" s="486"/>
      <c r="AK13" s="486"/>
      <c r="AL13" s="486"/>
      <c r="AM13" s="486"/>
      <c r="BG13" s="478"/>
      <c r="BH13" s="478"/>
      <c r="BI13" s="478"/>
      <c r="BJ13" s="478"/>
      <c r="BK13" s="478"/>
      <c r="BL13" s="478"/>
      <c r="BM13" s="478"/>
      <c r="BN13" s="478"/>
      <c r="BO13" s="478"/>
      <c r="BP13" s="478"/>
      <c r="BQ13" s="478"/>
      <c r="BR13" s="478"/>
      <c r="BS13" s="478"/>
      <c r="BT13" s="478"/>
    </row>
    <row r="14" spans="1:72" s="468" customFormat="1" ht="45.75" customHeight="1" x14ac:dyDescent="0.2">
      <c r="A14" s="586" t="s">
        <v>354</v>
      </c>
      <c r="B14" s="587"/>
      <c r="C14" s="587"/>
      <c r="D14" s="587"/>
      <c r="E14" s="587"/>
      <c r="F14" s="587"/>
      <c r="G14" s="587"/>
      <c r="H14" s="587"/>
      <c r="I14" s="587"/>
      <c r="J14" s="587"/>
      <c r="K14" s="587"/>
      <c r="L14" s="587"/>
      <c r="M14" s="587"/>
      <c r="N14" s="587"/>
      <c r="O14" s="587"/>
      <c r="P14" s="587"/>
      <c r="Q14" s="587"/>
      <c r="R14" s="587"/>
      <c r="S14" s="587"/>
      <c r="T14" s="587"/>
      <c r="U14" s="587"/>
      <c r="V14" s="587"/>
      <c r="W14" s="587"/>
      <c r="X14" s="587"/>
      <c r="Y14" s="587"/>
      <c r="Z14" s="588"/>
      <c r="AA14" s="486"/>
      <c r="AB14" s="486"/>
      <c r="AC14" s="486"/>
      <c r="AD14" s="486"/>
      <c r="AE14" s="486"/>
      <c r="AF14" s="486"/>
      <c r="AG14" s="486"/>
      <c r="AH14" s="486"/>
      <c r="AI14" s="486"/>
      <c r="AJ14" s="486"/>
      <c r="AK14" s="486"/>
      <c r="AL14" s="486"/>
      <c r="AM14" s="486"/>
      <c r="BG14" s="478"/>
      <c r="BH14" s="478"/>
      <c r="BI14" s="478"/>
      <c r="BJ14" s="478"/>
      <c r="BK14" s="478"/>
      <c r="BL14" s="478"/>
      <c r="BM14" s="478"/>
      <c r="BN14" s="478"/>
      <c r="BO14" s="478"/>
      <c r="BP14" s="478"/>
      <c r="BQ14" s="478"/>
      <c r="BR14" s="478"/>
      <c r="BS14" s="478"/>
      <c r="BT14" s="478"/>
    </row>
    <row r="15" spans="1:72" s="468" customFormat="1" ht="18" customHeight="1" x14ac:dyDescent="0.2">
      <c r="A15" s="487"/>
      <c r="B15" s="487"/>
      <c r="C15" s="487"/>
      <c r="D15" s="487"/>
      <c r="E15" s="487"/>
      <c r="F15" s="487"/>
      <c r="G15" s="487"/>
      <c r="H15" s="487"/>
      <c r="I15" s="487"/>
      <c r="J15" s="487"/>
      <c r="K15" s="487"/>
      <c r="L15" s="487"/>
      <c r="M15" s="487"/>
      <c r="N15" s="487"/>
      <c r="O15" s="487"/>
      <c r="P15" s="487"/>
      <c r="Q15" s="487"/>
      <c r="R15" s="487"/>
      <c r="S15" s="487"/>
      <c r="T15" s="487"/>
      <c r="U15" s="487"/>
      <c r="V15" s="487"/>
      <c r="W15" s="487"/>
      <c r="X15" s="487"/>
      <c r="Y15" s="487"/>
      <c r="Z15" s="487"/>
      <c r="AA15" s="486"/>
      <c r="AB15" s="486"/>
      <c r="AC15" s="486"/>
      <c r="AD15" s="486"/>
      <c r="AE15" s="486"/>
      <c r="AF15" s="486"/>
      <c r="AG15" s="486"/>
      <c r="AH15" s="486"/>
      <c r="AI15" s="486"/>
      <c r="AJ15" s="486"/>
      <c r="AK15" s="486"/>
      <c r="AL15" s="486"/>
      <c r="AM15" s="486"/>
      <c r="BG15" s="478"/>
      <c r="BH15" s="478"/>
      <c r="BI15" s="478"/>
      <c r="BJ15" s="478"/>
      <c r="BK15" s="478"/>
      <c r="BL15" s="478"/>
      <c r="BM15" s="478"/>
      <c r="BN15" s="478"/>
      <c r="BO15" s="478"/>
      <c r="BP15" s="478"/>
      <c r="BQ15" s="478"/>
      <c r="BR15" s="478"/>
      <c r="BS15" s="478"/>
      <c r="BT15" s="478"/>
    </row>
    <row r="16" spans="1:72" s="468" customFormat="1" ht="14.25" customHeight="1" x14ac:dyDescent="0.2">
      <c r="A16" s="484" t="s">
        <v>24</v>
      </c>
      <c r="B16" s="487"/>
      <c r="C16" s="487"/>
      <c r="D16" s="487"/>
      <c r="E16" s="487"/>
      <c r="F16" s="487"/>
      <c r="G16" s="487"/>
      <c r="H16" s="487"/>
      <c r="I16" s="487"/>
      <c r="J16" s="487"/>
      <c r="K16" s="487"/>
      <c r="L16" s="487"/>
      <c r="M16" s="487"/>
      <c r="N16" s="487"/>
      <c r="O16" s="487"/>
      <c r="P16" s="487"/>
      <c r="Q16" s="487"/>
      <c r="R16" s="487"/>
      <c r="S16" s="487"/>
      <c r="T16" s="487"/>
      <c r="U16" s="487"/>
      <c r="V16" s="487"/>
      <c r="W16" s="487"/>
      <c r="X16" s="487"/>
      <c r="Y16" s="487"/>
      <c r="Z16" s="487"/>
      <c r="AA16" s="486"/>
      <c r="AB16" s="486"/>
      <c r="AC16" s="486"/>
      <c r="AD16" s="486"/>
      <c r="AE16" s="486"/>
      <c r="AF16" s="486"/>
      <c r="AG16" s="486"/>
      <c r="AH16" s="486"/>
      <c r="AI16" s="486"/>
      <c r="AJ16" s="486"/>
      <c r="AK16" s="486"/>
      <c r="AL16" s="486"/>
      <c r="AM16" s="486"/>
      <c r="BG16" s="478"/>
      <c r="BH16" s="478"/>
      <c r="BI16" s="478"/>
      <c r="BJ16" s="478"/>
      <c r="BK16" s="478"/>
      <c r="BL16" s="478"/>
      <c r="BM16" s="478"/>
      <c r="BN16" s="478"/>
      <c r="BO16" s="478"/>
      <c r="BP16" s="478"/>
      <c r="BQ16" s="478"/>
      <c r="BR16" s="478"/>
      <c r="BS16" s="478"/>
      <c r="BT16" s="478"/>
    </row>
    <row r="17" spans="1:72" s="468" customFormat="1" ht="18" customHeight="1" x14ac:dyDescent="0.2">
      <c r="A17" s="488" t="s">
        <v>338</v>
      </c>
      <c r="B17" s="487"/>
      <c r="C17" s="487"/>
      <c r="D17" s="487"/>
      <c r="E17" s="487"/>
      <c r="F17" s="487"/>
      <c r="G17" s="487"/>
      <c r="H17" s="487"/>
      <c r="I17" s="487"/>
      <c r="J17" s="487"/>
      <c r="K17" s="487"/>
      <c r="L17" s="487"/>
      <c r="M17" s="487"/>
      <c r="N17" s="487"/>
      <c r="O17" s="487"/>
      <c r="P17" s="487"/>
      <c r="Q17" s="487"/>
      <c r="R17" s="487"/>
      <c r="S17" s="487"/>
      <c r="T17" s="487"/>
      <c r="U17" s="487"/>
      <c r="V17" s="487"/>
      <c r="W17" s="487"/>
      <c r="X17" s="487"/>
      <c r="Y17" s="487"/>
      <c r="Z17" s="487"/>
      <c r="AA17" s="486"/>
      <c r="AB17" s="486"/>
      <c r="AC17" s="486"/>
      <c r="AD17" s="486"/>
      <c r="AE17" s="486"/>
      <c r="AF17" s="486"/>
      <c r="AG17" s="486"/>
      <c r="AH17" s="486"/>
      <c r="AI17" s="486"/>
      <c r="AJ17" s="486"/>
      <c r="AK17" s="486"/>
      <c r="AL17" s="486"/>
      <c r="AM17" s="486"/>
      <c r="BG17" s="478"/>
      <c r="BH17" s="478"/>
      <c r="BI17" s="478"/>
      <c r="BJ17" s="478"/>
      <c r="BK17" s="478"/>
      <c r="BL17" s="478"/>
      <c r="BM17" s="478"/>
      <c r="BN17" s="478"/>
      <c r="BO17" s="478"/>
      <c r="BP17" s="478"/>
      <c r="BQ17" s="478"/>
      <c r="BR17" s="478"/>
      <c r="BS17" s="478"/>
      <c r="BT17" s="478"/>
    </row>
    <row r="18" spans="1:72" s="468" customFormat="1" ht="15" customHeight="1" x14ac:dyDescent="0.2">
      <c r="A18" s="487"/>
      <c r="B18" s="487"/>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6"/>
      <c r="AB18" s="486"/>
      <c r="AC18" s="486"/>
      <c r="AD18" s="486"/>
      <c r="AE18" s="486"/>
      <c r="AF18" s="486"/>
      <c r="AG18" s="486"/>
      <c r="AH18" s="486"/>
      <c r="AI18" s="486"/>
      <c r="AJ18" s="486"/>
      <c r="AK18" s="486"/>
      <c r="AL18" s="486"/>
      <c r="AM18" s="486"/>
      <c r="BG18" s="478"/>
      <c r="BH18" s="478"/>
      <c r="BI18" s="478"/>
      <c r="BJ18" s="478"/>
      <c r="BK18" s="478"/>
      <c r="BL18" s="478"/>
      <c r="BM18" s="478"/>
      <c r="BN18" s="478"/>
      <c r="BO18" s="478"/>
      <c r="BP18" s="478"/>
      <c r="BQ18" s="478"/>
      <c r="BR18" s="478"/>
      <c r="BS18" s="478"/>
      <c r="BT18" s="478"/>
    </row>
    <row r="19" spans="1:72" s="468" customFormat="1" ht="15" x14ac:dyDescent="0.2">
      <c r="A19" s="484" t="s">
        <v>26</v>
      </c>
      <c r="B19" s="489"/>
      <c r="C19" s="489"/>
      <c r="D19" s="489"/>
      <c r="E19" s="489"/>
      <c r="BG19" s="478"/>
      <c r="BH19" s="478"/>
      <c r="BI19" s="478"/>
      <c r="BJ19" s="478"/>
      <c r="BK19" s="478"/>
      <c r="BL19" s="478"/>
      <c r="BM19" s="478"/>
      <c r="BN19" s="478"/>
      <c r="BO19" s="478"/>
      <c r="BP19" s="478"/>
      <c r="BQ19" s="478"/>
      <c r="BR19" s="478"/>
      <c r="BS19" s="478"/>
      <c r="BT19" s="478"/>
    </row>
    <row r="20" spans="1:72" s="468" customFormat="1" ht="15" x14ac:dyDescent="0.2">
      <c r="A20" s="484" t="s">
        <v>27</v>
      </c>
      <c r="B20" s="489"/>
      <c r="C20" s="489"/>
      <c r="D20" s="489"/>
      <c r="E20" s="489"/>
      <c r="BG20" s="478"/>
      <c r="BH20" s="478"/>
      <c r="BI20" s="478"/>
      <c r="BJ20" s="478"/>
      <c r="BK20" s="478"/>
      <c r="BL20" s="478"/>
      <c r="BM20" s="478"/>
      <c r="BN20" s="478"/>
      <c r="BO20" s="478"/>
      <c r="BP20" s="478"/>
      <c r="BQ20" s="478"/>
      <c r="BR20" s="478"/>
      <c r="BS20" s="478"/>
      <c r="BT20" s="478"/>
    </row>
    <row r="21" spans="1:72" s="468" customFormat="1" ht="24" customHeight="1" x14ac:dyDescent="0.2">
      <c r="A21" s="490" t="s">
        <v>83</v>
      </c>
      <c r="B21" s="491"/>
      <c r="C21" s="492"/>
      <c r="D21" s="493">
        <v>530000000</v>
      </c>
      <c r="E21" s="494" t="s">
        <v>29</v>
      </c>
    </row>
    <row r="22" spans="1:72" s="468" customFormat="1" ht="26.25" customHeight="1" x14ac:dyDescent="0.2">
      <c r="A22" s="495" t="s">
        <v>30</v>
      </c>
      <c r="B22" s="496"/>
      <c r="C22" s="497"/>
      <c r="D22" s="493">
        <v>530000000</v>
      </c>
      <c r="E22" s="498">
        <v>1</v>
      </c>
      <c r="BG22" s="478"/>
      <c r="BH22" s="478"/>
      <c r="BI22" s="478"/>
      <c r="BJ22" s="478"/>
      <c r="BK22" s="478"/>
      <c r="BL22" s="478"/>
      <c r="BM22" s="478"/>
      <c r="BN22" s="478"/>
      <c r="BO22" s="478"/>
      <c r="BP22" s="478"/>
      <c r="BQ22" s="478"/>
      <c r="BR22" s="478"/>
      <c r="BS22" s="478"/>
      <c r="BT22" s="478"/>
    </row>
    <row r="23" spans="1:72" s="468" customFormat="1" ht="15.75" x14ac:dyDescent="0.25">
      <c r="A23" s="499"/>
      <c r="B23" s="499"/>
      <c r="C23" s="499"/>
      <c r="D23" s="500"/>
      <c r="E23" s="501"/>
      <c r="T23" s="468" t="s">
        <v>124</v>
      </c>
      <c r="BG23" s="478"/>
      <c r="BH23" s="478"/>
      <c r="BI23" s="478"/>
      <c r="BJ23" s="478"/>
      <c r="BK23" s="478"/>
      <c r="BL23" s="478"/>
      <c r="BM23" s="478"/>
      <c r="BN23" s="478"/>
      <c r="BO23" s="478"/>
      <c r="BP23" s="478"/>
      <c r="BQ23" s="478"/>
      <c r="BR23" s="478"/>
      <c r="BS23" s="478"/>
      <c r="BT23" s="478"/>
    </row>
    <row r="24" spans="1:72" s="71" customFormat="1" ht="21.75" customHeight="1" x14ac:dyDescent="0.2">
      <c r="A24" s="186" t="s">
        <v>125</v>
      </c>
      <c r="B24" s="89"/>
      <c r="C24" s="89"/>
      <c r="D24" s="168"/>
      <c r="E24" s="103"/>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BE24" s="76"/>
      <c r="BF24" s="76"/>
      <c r="BG24" s="76"/>
      <c r="BH24" s="76"/>
      <c r="BI24" s="76"/>
      <c r="BJ24" s="76"/>
      <c r="BK24" s="76"/>
      <c r="BL24" s="76"/>
      <c r="BM24" s="76"/>
      <c r="BN24" s="76"/>
      <c r="BO24" s="76"/>
      <c r="BP24" s="76"/>
      <c r="BQ24" s="76"/>
      <c r="BR24" s="76"/>
    </row>
    <row r="25" spans="1:72" s="71" customFormat="1" ht="21.75" customHeight="1" x14ac:dyDescent="0.2">
      <c r="A25" s="129" t="s">
        <v>126</v>
      </c>
      <c r="B25" s="116" t="s">
        <v>127</v>
      </c>
      <c r="C25" s="116" t="s">
        <v>128</v>
      </c>
      <c r="D25" s="116" t="s">
        <v>129</v>
      </c>
      <c r="E25" s="116" t="s">
        <v>130</v>
      </c>
      <c r="F25" s="116" t="s">
        <v>131</v>
      </c>
      <c r="G25" s="589" t="s">
        <v>132</v>
      </c>
      <c r="H25" s="590"/>
      <c r="I25" s="589" t="s">
        <v>133</v>
      </c>
      <c r="J25" s="590"/>
      <c r="K25" s="589" t="s">
        <v>134</v>
      </c>
      <c r="L25" s="590"/>
      <c r="M25" s="589" t="s">
        <v>355</v>
      </c>
      <c r="N25" s="590"/>
      <c r="O25" s="589" t="s">
        <v>356</v>
      </c>
      <c r="P25" s="590"/>
      <c r="Q25" s="589" t="s">
        <v>357</v>
      </c>
      <c r="R25" s="590"/>
      <c r="S25" s="589" t="s">
        <v>358</v>
      </c>
      <c r="T25" s="590"/>
      <c r="U25" s="589" t="s">
        <v>359</v>
      </c>
      <c r="V25" s="590"/>
      <c r="W25" s="502"/>
      <c r="X25" s="502"/>
      <c r="Y25" s="502"/>
      <c r="Z25" s="502"/>
      <c r="AA25" s="90"/>
      <c r="AB25" s="90"/>
      <c r="AC25" s="90"/>
      <c r="AD25" s="90"/>
      <c r="AE25" s="90"/>
      <c r="AF25" s="90"/>
      <c r="AG25" s="90"/>
      <c r="BE25" s="76"/>
      <c r="BF25" s="76"/>
      <c r="BG25" s="76"/>
      <c r="BH25" s="76"/>
      <c r="BI25" s="76"/>
      <c r="BJ25" s="76"/>
      <c r="BK25" s="76"/>
      <c r="BL25" s="76"/>
      <c r="BM25" s="76"/>
      <c r="BN25" s="76"/>
      <c r="BO25" s="76"/>
      <c r="BP25" s="76"/>
      <c r="BQ25" s="76"/>
      <c r="BR25" s="76"/>
    </row>
    <row r="26" spans="1:72" s="507" customFormat="1" ht="26.25" customHeight="1" x14ac:dyDescent="0.25">
      <c r="A26" s="503" t="s">
        <v>139</v>
      </c>
      <c r="B26" s="504">
        <v>0</v>
      </c>
      <c r="C26" s="504">
        <v>11082000</v>
      </c>
      <c r="D26" s="504">
        <v>17293000</v>
      </c>
      <c r="E26" s="504">
        <v>92755000</v>
      </c>
      <c r="F26" s="504">
        <v>104619500</v>
      </c>
      <c r="G26" s="584">
        <v>31398000</v>
      </c>
      <c r="H26" s="585"/>
      <c r="I26" s="584">
        <v>34467000</v>
      </c>
      <c r="J26" s="585"/>
      <c r="K26" s="584">
        <v>94427500</v>
      </c>
      <c r="L26" s="585"/>
      <c r="M26" s="584">
        <v>16453000</v>
      </c>
      <c r="N26" s="585"/>
      <c r="O26" s="584">
        <v>32367000</v>
      </c>
      <c r="P26" s="585"/>
      <c r="Q26" s="584">
        <v>10242000</v>
      </c>
      <c r="R26" s="585"/>
      <c r="S26" s="584">
        <v>84896000</v>
      </c>
      <c r="T26" s="585"/>
      <c r="U26" s="584">
        <f>SUM(B26:T26)</f>
        <v>530000000</v>
      </c>
      <c r="V26" s="585"/>
      <c r="W26" s="505">
        <v>16453000</v>
      </c>
      <c r="X26" s="505"/>
      <c r="Y26" s="505"/>
      <c r="Z26" s="505"/>
      <c r="AA26" s="506"/>
      <c r="AB26" s="506"/>
      <c r="AC26" s="506"/>
      <c r="AD26" s="506"/>
      <c r="AE26" s="506"/>
      <c r="AF26" s="506"/>
      <c r="AG26" s="506"/>
      <c r="BE26" s="508"/>
      <c r="BF26" s="508"/>
      <c r="BG26" s="508"/>
      <c r="BH26" s="508"/>
      <c r="BI26" s="508"/>
      <c r="BJ26" s="508"/>
      <c r="BK26" s="508"/>
      <c r="BL26" s="508"/>
      <c r="BM26" s="508"/>
      <c r="BN26" s="508"/>
      <c r="BO26" s="508"/>
      <c r="BP26" s="508"/>
      <c r="BQ26" s="508"/>
      <c r="BR26" s="508"/>
    </row>
    <row r="27" spans="1:72" s="507" customFormat="1" ht="26.25" customHeight="1" x14ac:dyDescent="0.25">
      <c r="A27" s="503" t="s">
        <v>140</v>
      </c>
      <c r="B27" s="504">
        <v>0</v>
      </c>
      <c r="C27" s="504">
        <v>11082000</v>
      </c>
      <c r="D27" s="504">
        <v>17293000</v>
      </c>
      <c r="E27" s="504">
        <v>92755000</v>
      </c>
      <c r="F27" s="504">
        <v>104619500</v>
      </c>
      <c r="G27" s="584">
        <v>31398000</v>
      </c>
      <c r="H27" s="585"/>
      <c r="I27" s="584">
        <v>34467000</v>
      </c>
      <c r="J27" s="585"/>
      <c r="K27" s="584">
        <v>94427500</v>
      </c>
      <c r="L27" s="585"/>
      <c r="M27" s="584">
        <v>16453000</v>
      </c>
      <c r="N27" s="585"/>
      <c r="O27" s="584">
        <v>32367000</v>
      </c>
      <c r="P27" s="585"/>
      <c r="Q27" s="584">
        <v>10242000</v>
      </c>
      <c r="R27" s="585"/>
      <c r="S27" s="584">
        <v>84896000</v>
      </c>
      <c r="T27" s="585"/>
      <c r="U27" s="584">
        <f>SUM(B27:T27)</f>
        <v>530000000</v>
      </c>
      <c r="V27" s="585"/>
      <c r="W27" s="505">
        <v>16453000</v>
      </c>
      <c r="X27" s="505"/>
      <c r="Y27" s="505"/>
      <c r="Z27" s="505"/>
      <c r="AA27" s="506"/>
      <c r="AB27" s="506"/>
      <c r="AC27" s="506"/>
      <c r="AD27" s="506"/>
      <c r="AE27" s="506"/>
      <c r="AF27" s="506"/>
      <c r="AG27" s="506"/>
      <c r="BE27" s="508"/>
      <c r="BF27" s="508"/>
      <c r="BG27" s="508"/>
      <c r="BH27" s="508"/>
      <c r="BI27" s="508"/>
      <c r="BJ27" s="508"/>
      <c r="BK27" s="508"/>
      <c r="BL27" s="508"/>
      <c r="BM27" s="508"/>
      <c r="BN27" s="508"/>
      <c r="BO27" s="508"/>
      <c r="BP27" s="508"/>
      <c r="BQ27" s="508"/>
      <c r="BR27" s="508"/>
    </row>
    <row r="28" spans="1:72" s="468" customFormat="1" ht="15.75" x14ac:dyDescent="0.25">
      <c r="A28" s="499"/>
      <c r="B28" s="499"/>
      <c r="C28" s="499"/>
      <c r="D28" s="500"/>
      <c r="E28" s="501"/>
      <c r="BG28" s="478"/>
      <c r="BH28" s="478"/>
      <c r="BI28" s="478"/>
      <c r="BJ28" s="478"/>
      <c r="BK28" s="478"/>
      <c r="BL28" s="478"/>
      <c r="BM28" s="478"/>
      <c r="BN28" s="478"/>
      <c r="BO28" s="478"/>
      <c r="BP28" s="478"/>
      <c r="BQ28" s="478"/>
      <c r="BR28" s="478"/>
      <c r="BS28" s="478"/>
      <c r="BT28" s="478"/>
    </row>
    <row r="29" spans="1:72" s="468" customFormat="1" x14ac:dyDescent="0.2">
      <c r="A29" s="485"/>
      <c r="B29" s="485"/>
      <c r="C29" s="485"/>
      <c r="D29" s="509"/>
      <c r="E29" s="510"/>
      <c r="BG29" s="478"/>
      <c r="BH29" s="478"/>
      <c r="BI29" s="478"/>
      <c r="BJ29" s="478"/>
      <c r="BK29" s="478"/>
      <c r="BL29" s="478"/>
      <c r="BM29" s="478"/>
      <c r="BN29" s="478"/>
      <c r="BO29" s="478"/>
      <c r="BP29" s="478"/>
      <c r="BQ29" s="478"/>
      <c r="BR29" s="478"/>
      <c r="BS29" s="478"/>
      <c r="BT29" s="478"/>
    </row>
    <row r="30" spans="1:72" s="468" customFormat="1" x14ac:dyDescent="0.2">
      <c r="A30" s="484" t="s">
        <v>31</v>
      </c>
      <c r="BG30" s="478"/>
      <c r="BH30" s="478"/>
      <c r="BI30" s="478"/>
      <c r="BJ30" s="478"/>
      <c r="BK30" s="478"/>
      <c r="BL30" s="478"/>
      <c r="BM30" s="478"/>
      <c r="BN30" s="478"/>
      <c r="BO30" s="478"/>
      <c r="BP30" s="478"/>
      <c r="BQ30" s="478"/>
      <c r="BR30" s="478"/>
      <c r="BS30" s="478"/>
      <c r="BT30" s="478"/>
    </row>
    <row r="31" spans="1:72" s="468" customFormat="1" ht="49.5" customHeight="1" x14ac:dyDescent="0.2">
      <c r="A31" s="556" t="s">
        <v>360</v>
      </c>
      <c r="B31" s="557"/>
      <c r="C31" s="557"/>
      <c r="D31" s="557"/>
      <c r="E31" s="557"/>
      <c r="F31" s="557"/>
      <c r="G31" s="557"/>
      <c r="H31" s="557"/>
      <c r="I31" s="557"/>
      <c r="J31" s="557"/>
      <c r="K31" s="557"/>
      <c r="L31" s="557"/>
      <c r="M31" s="557"/>
      <c r="N31" s="557"/>
      <c r="O31" s="557"/>
      <c r="P31" s="557"/>
      <c r="Q31" s="557"/>
      <c r="R31" s="557"/>
      <c r="S31" s="557"/>
      <c r="T31" s="557"/>
      <c r="U31" s="557"/>
      <c r="V31" s="557"/>
      <c r="W31" s="557"/>
      <c r="X31" s="557"/>
      <c r="Y31" s="558"/>
      <c r="Z31" s="486"/>
      <c r="AA31" s="486"/>
      <c r="AB31" s="486"/>
      <c r="AC31" s="486"/>
      <c r="AD31" s="486"/>
      <c r="AE31" s="486"/>
      <c r="AF31" s="486"/>
      <c r="AG31" s="486"/>
      <c r="AH31" s="486"/>
      <c r="AI31" s="486"/>
      <c r="BG31" s="478"/>
      <c r="BH31" s="478"/>
      <c r="BI31" s="478"/>
      <c r="BJ31" s="478"/>
      <c r="BK31" s="478"/>
      <c r="BL31" s="478"/>
      <c r="BM31" s="478"/>
      <c r="BN31" s="478"/>
      <c r="BO31" s="478"/>
      <c r="BP31" s="478"/>
      <c r="BQ31" s="478"/>
      <c r="BR31" s="478"/>
      <c r="BS31" s="478"/>
      <c r="BT31" s="478"/>
    </row>
    <row r="32" spans="1:72" s="468" customFormat="1" ht="49.5" customHeight="1" x14ac:dyDescent="0.2">
      <c r="A32" s="511"/>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486"/>
      <c r="AA32" s="486"/>
      <c r="AB32" s="486"/>
      <c r="AC32" s="486"/>
      <c r="AD32" s="486"/>
      <c r="AE32" s="486"/>
      <c r="AF32" s="486"/>
      <c r="AG32" s="486"/>
      <c r="AH32" s="486"/>
      <c r="AI32" s="486"/>
      <c r="BG32" s="478"/>
      <c r="BH32" s="478"/>
      <c r="BI32" s="478"/>
      <c r="BJ32" s="478"/>
      <c r="BK32" s="478"/>
      <c r="BL32" s="478"/>
      <c r="BM32" s="478"/>
      <c r="BN32" s="478"/>
      <c r="BO32" s="478"/>
      <c r="BP32" s="478"/>
      <c r="BQ32" s="478"/>
      <c r="BR32" s="478"/>
      <c r="BS32" s="478"/>
      <c r="BT32" s="478"/>
    </row>
    <row r="33" spans="1:72" s="468" customFormat="1" ht="31.5" customHeight="1" x14ac:dyDescent="0.2">
      <c r="A33" s="511"/>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486"/>
      <c r="AA33" s="486"/>
      <c r="AB33" s="486"/>
      <c r="AC33" s="486"/>
      <c r="AD33" s="486"/>
      <c r="AE33" s="486"/>
      <c r="AF33" s="486"/>
      <c r="AG33" s="486"/>
      <c r="AH33" s="486"/>
      <c r="AI33" s="486"/>
      <c r="BG33" s="478"/>
      <c r="BH33" s="478"/>
      <c r="BI33" s="478"/>
      <c r="BJ33" s="478"/>
      <c r="BK33" s="478"/>
      <c r="BL33" s="478"/>
      <c r="BM33" s="478"/>
      <c r="BN33" s="478"/>
      <c r="BO33" s="478"/>
      <c r="BP33" s="478"/>
      <c r="BQ33" s="478"/>
      <c r="BR33" s="478"/>
      <c r="BS33" s="478"/>
      <c r="BT33" s="478"/>
    </row>
    <row r="34" spans="1:72" s="468" customFormat="1" ht="15" x14ac:dyDescent="0.2">
      <c r="A34" s="489"/>
      <c r="BG34" s="478"/>
      <c r="BH34" s="478"/>
      <c r="BI34" s="478"/>
      <c r="BJ34" s="478"/>
      <c r="BK34" s="478"/>
      <c r="BL34" s="478"/>
      <c r="BM34" s="478"/>
      <c r="BN34" s="478"/>
      <c r="BO34" s="478"/>
      <c r="BP34" s="478"/>
      <c r="BQ34" s="478"/>
      <c r="BR34" s="478"/>
      <c r="BS34" s="478"/>
      <c r="BT34" s="478"/>
    </row>
    <row r="35" spans="1:72" s="468" customFormat="1" x14ac:dyDescent="0.2">
      <c r="A35" s="484" t="s">
        <v>33</v>
      </c>
      <c r="BG35" s="478"/>
      <c r="BH35" s="478"/>
      <c r="BI35" s="478"/>
      <c r="BJ35" s="478"/>
      <c r="BK35" s="478"/>
      <c r="BL35" s="478"/>
      <c r="BM35" s="478"/>
      <c r="BN35" s="478"/>
      <c r="BO35" s="478"/>
      <c r="BP35" s="478"/>
      <c r="BQ35" s="478"/>
      <c r="BR35" s="478"/>
      <c r="BS35" s="478"/>
      <c r="BT35" s="478"/>
    </row>
    <row r="36" spans="1:72" s="468" customFormat="1" ht="15" x14ac:dyDescent="0.2">
      <c r="A36" s="512"/>
      <c r="B36" s="513"/>
      <c r="C36" s="513"/>
      <c r="D36" s="513"/>
      <c r="E36" s="513"/>
      <c r="F36" s="513"/>
      <c r="G36" s="577"/>
      <c r="H36" s="578"/>
      <c r="I36" s="578"/>
      <c r="J36" s="578"/>
      <c r="K36" s="578"/>
      <c r="L36" s="578"/>
      <c r="M36" s="579"/>
      <c r="N36" s="580"/>
      <c r="O36" s="580"/>
      <c r="P36" s="580"/>
      <c r="Q36" s="580"/>
      <c r="R36" s="580"/>
      <c r="S36" s="580"/>
      <c r="T36" s="580"/>
      <c r="U36" s="580"/>
      <c r="V36" s="580"/>
      <c r="W36" s="580"/>
      <c r="X36" s="580"/>
      <c r="Y36" s="580"/>
      <c r="Z36" s="580"/>
      <c r="AA36" s="553"/>
      <c r="AB36" s="553"/>
      <c r="AC36" s="553"/>
      <c r="AD36" s="553"/>
      <c r="AE36" s="553"/>
      <c r="AF36" s="553"/>
      <c r="AG36" s="514"/>
      <c r="AH36" s="514"/>
      <c r="AI36" s="514"/>
      <c r="AJ36" s="514"/>
      <c r="AK36" s="514"/>
      <c r="AL36" s="514"/>
      <c r="AM36" s="514"/>
      <c r="BG36" s="478"/>
      <c r="BH36" s="478"/>
      <c r="BI36" s="478"/>
      <c r="BJ36" s="478"/>
      <c r="BK36" s="478"/>
      <c r="BL36" s="478"/>
      <c r="BM36" s="478"/>
      <c r="BN36" s="478"/>
      <c r="BO36" s="478"/>
      <c r="BP36" s="478"/>
      <c r="BQ36" s="478"/>
      <c r="BR36" s="478"/>
      <c r="BS36" s="478"/>
      <c r="BT36" s="478"/>
    </row>
    <row r="37" spans="1:72" s="468" customFormat="1" ht="17.25" customHeight="1" x14ac:dyDescent="0.2">
      <c r="A37" s="515"/>
      <c r="B37" s="515"/>
      <c r="C37" s="515"/>
      <c r="D37" s="516" t="s">
        <v>34</v>
      </c>
      <c r="E37" s="517" t="s">
        <v>35</v>
      </c>
      <c r="F37" s="510"/>
      <c r="G37" s="581"/>
      <c r="H37" s="582"/>
      <c r="I37" s="582"/>
      <c r="J37" s="582"/>
      <c r="K37" s="582"/>
      <c r="L37" s="582"/>
      <c r="M37" s="582"/>
      <c r="N37" s="581"/>
      <c r="O37" s="581"/>
      <c r="P37" s="581"/>
      <c r="Q37" s="581"/>
      <c r="R37" s="581"/>
      <c r="S37" s="581"/>
      <c r="T37" s="581"/>
      <c r="U37" s="581"/>
      <c r="V37" s="582"/>
      <c r="W37" s="582"/>
      <c r="X37" s="582"/>
      <c r="Y37" s="582"/>
      <c r="Z37" s="582"/>
      <c r="AA37" s="583"/>
      <c r="AB37" s="583"/>
      <c r="AC37" s="583"/>
      <c r="AD37" s="583"/>
      <c r="AE37" s="583"/>
      <c r="AF37" s="583"/>
      <c r="AG37" s="518"/>
      <c r="AH37" s="518"/>
      <c r="AI37" s="518"/>
      <c r="AJ37" s="518"/>
      <c r="AK37" s="518"/>
      <c r="AL37" s="518"/>
      <c r="AM37" s="510"/>
      <c r="BG37" s="478"/>
      <c r="BH37" s="478"/>
      <c r="BI37" s="478"/>
      <c r="BJ37" s="478"/>
      <c r="BK37" s="478"/>
      <c r="BL37" s="478"/>
      <c r="BM37" s="478"/>
      <c r="BN37" s="478"/>
      <c r="BO37" s="478"/>
      <c r="BP37" s="478"/>
      <c r="BQ37" s="478"/>
      <c r="BR37" s="478"/>
      <c r="BS37" s="478"/>
      <c r="BT37" s="478"/>
    </row>
    <row r="38" spans="1:72" s="468" customFormat="1" ht="30" customHeight="1" x14ac:dyDescent="0.2">
      <c r="A38" s="565" t="s">
        <v>36</v>
      </c>
      <c r="B38" s="566"/>
      <c r="C38" s="567"/>
      <c r="D38" s="519"/>
      <c r="E38" s="520">
        <f>SUM(D39:D48)</f>
        <v>530000000</v>
      </c>
      <c r="F38" s="510"/>
      <c r="G38" s="521"/>
      <c r="H38" s="518"/>
      <c r="I38" s="518"/>
      <c r="J38" s="518"/>
      <c r="K38" s="518"/>
      <c r="L38" s="518"/>
      <c r="M38" s="518"/>
      <c r="N38" s="521"/>
      <c r="O38" s="521"/>
      <c r="P38" s="521"/>
      <c r="Q38" s="521"/>
      <c r="R38" s="521"/>
      <c r="S38" s="521"/>
      <c r="T38" s="521"/>
      <c r="U38" s="521"/>
      <c r="V38" s="518"/>
      <c r="W38" s="518"/>
      <c r="X38" s="518"/>
      <c r="Y38" s="518"/>
      <c r="Z38" s="518"/>
      <c r="AA38" s="522"/>
      <c r="AB38" s="522"/>
      <c r="AC38" s="522"/>
      <c r="AD38" s="522"/>
      <c r="AE38" s="522"/>
      <c r="AF38" s="522"/>
      <c r="AG38" s="518"/>
      <c r="AH38" s="518"/>
      <c r="AI38" s="518"/>
      <c r="AJ38" s="518"/>
      <c r="AK38" s="518"/>
      <c r="AL38" s="518"/>
      <c r="AM38" s="510"/>
      <c r="BG38" s="478"/>
      <c r="BH38" s="478"/>
      <c r="BI38" s="478"/>
      <c r="BJ38" s="478"/>
      <c r="BK38" s="478"/>
      <c r="BL38" s="478"/>
      <c r="BM38" s="478"/>
      <c r="BN38" s="478"/>
      <c r="BO38" s="478"/>
      <c r="BP38" s="478"/>
      <c r="BQ38" s="478"/>
      <c r="BR38" s="478"/>
      <c r="BS38" s="478"/>
      <c r="BT38" s="478"/>
    </row>
    <row r="39" spans="1:72" s="468" customFormat="1" ht="32.25" customHeight="1" x14ac:dyDescent="0.2">
      <c r="A39" s="568" t="s">
        <v>361</v>
      </c>
      <c r="B39" s="569"/>
      <c r="C39" s="570"/>
      <c r="D39" s="523">
        <v>10000000</v>
      </c>
      <c r="E39" s="524"/>
      <c r="F39" s="525"/>
      <c r="G39" s="105"/>
      <c r="H39" s="105"/>
      <c r="I39" s="105"/>
      <c r="J39" s="105"/>
      <c r="K39" s="105"/>
      <c r="L39" s="105"/>
      <c r="M39" s="105"/>
      <c r="N39" s="105"/>
      <c r="O39" s="105"/>
      <c r="P39" s="105"/>
      <c r="Q39" s="105"/>
      <c r="R39" s="105"/>
      <c r="S39" s="105"/>
      <c r="T39" s="105"/>
      <c r="U39" s="105"/>
      <c r="V39" s="105"/>
      <c r="W39" s="105"/>
      <c r="X39" s="105"/>
      <c r="Y39" s="105"/>
      <c r="Z39" s="105"/>
      <c r="AA39" s="107"/>
      <c r="AB39" s="107"/>
      <c r="AC39" s="107"/>
      <c r="AD39" s="107"/>
      <c r="AE39" s="107"/>
      <c r="AF39" s="107"/>
      <c r="AG39" s="105"/>
      <c r="AH39" s="105"/>
      <c r="AI39" s="105"/>
      <c r="AJ39" s="105"/>
      <c r="AK39" s="105"/>
      <c r="AL39" s="105"/>
      <c r="AM39" s="525"/>
      <c r="BG39" s="478"/>
      <c r="BH39" s="478"/>
      <c r="BI39" s="478"/>
      <c r="BJ39" s="478"/>
      <c r="BK39" s="478"/>
      <c r="BL39" s="478"/>
      <c r="BM39" s="478"/>
      <c r="BN39" s="478"/>
      <c r="BO39" s="478"/>
      <c r="BP39" s="478"/>
      <c r="BQ39" s="478"/>
      <c r="BR39" s="478"/>
      <c r="BS39" s="478"/>
      <c r="BT39" s="478"/>
    </row>
    <row r="40" spans="1:72" s="468" customFormat="1" ht="32.25" customHeight="1" x14ac:dyDescent="0.2">
      <c r="A40" s="568" t="s">
        <v>362</v>
      </c>
      <c r="B40" s="569"/>
      <c r="C40" s="570"/>
      <c r="D40" s="523">
        <v>120231000</v>
      </c>
      <c r="E40" s="524"/>
      <c r="F40" s="525"/>
      <c r="G40" s="105"/>
      <c r="H40" s="105"/>
      <c r="I40" s="105"/>
      <c r="J40" s="105"/>
      <c r="K40" s="105"/>
      <c r="L40" s="105"/>
      <c r="M40" s="105"/>
      <c r="N40" s="105"/>
      <c r="O40" s="105"/>
      <c r="P40" s="105"/>
      <c r="Q40" s="105"/>
      <c r="R40" s="105"/>
      <c r="S40" s="105"/>
      <c r="T40" s="105"/>
      <c r="U40" s="105"/>
      <c r="V40" s="105"/>
      <c r="W40" s="105"/>
      <c r="X40" s="105"/>
      <c r="Y40" s="105"/>
      <c r="Z40" s="105"/>
      <c r="AA40" s="107"/>
      <c r="AB40" s="107"/>
      <c r="AC40" s="107"/>
      <c r="AD40" s="107"/>
      <c r="AE40" s="107"/>
      <c r="AF40" s="107"/>
      <c r="AG40" s="105"/>
      <c r="AH40" s="105"/>
      <c r="AI40" s="105"/>
      <c r="AJ40" s="105"/>
      <c r="AK40" s="105"/>
      <c r="AL40" s="105"/>
      <c r="AM40" s="525"/>
      <c r="BG40" s="478"/>
      <c r="BH40" s="478"/>
      <c r="BI40" s="478"/>
      <c r="BJ40" s="478"/>
      <c r="BK40" s="478"/>
      <c r="BL40" s="478"/>
      <c r="BM40" s="478"/>
      <c r="BN40" s="478"/>
      <c r="BO40" s="478"/>
      <c r="BP40" s="478"/>
      <c r="BQ40" s="478"/>
      <c r="BR40" s="478"/>
      <c r="BS40" s="478"/>
      <c r="BT40" s="478"/>
    </row>
    <row r="41" spans="1:72" s="468" customFormat="1" ht="32.25" customHeight="1" x14ac:dyDescent="0.2">
      <c r="A41" s="568" t="s">
        <v>363</v>
      </c>
      <c r="B41" s="569"/>
      <c r="C41" s="570"/>
      <c r="D41" s="523">
        <v>16700000</v>
      </c>
      <c r="E41" s="524"/>
      <c r="F41" s="525"/>
      <c r="G41" s="105"/>
      <c r="H41" s="105"/>
      <c r="I41" s="105"/>
      <c r="J41" s="105"/>
      <c r="K41" s="105"/>
      <c r="L41" s="105"/>
      <c r="M41" s="105"/>
      <c r="N41" s="105"/>
      <c r="O41" s="105"/>
      <c r="P41" s="105"/>
      <c r="Q41" s="105"/>
      <c r="R41" s="105"/>
      <c r="S41" s="105"/>
      <c r="T41" s="105"/>
      <c r="U41" s="105"/>
      <c r="V41" s="105"/>
      <c r="W41" s="105"/>
      <c r="X41" s="105"/>
      <c r="Y41" s="105"/>
      <c r="Z41" s="105"/>
      <c r="AA41" s="107"/>
      <c r="AB41" s="107"/>
      <c r="AC41" s="107"/>
      <c r="AD41" s="107"/>
      <c r="AE41" s="107"/>
      <c r="AF41" s="107"/>
      <c r="AG41" s="105"/>
      <c r="AH41" s="105"/>
      <c r="AI41" s="105"/>
      <c r="AJ41" s="105"/>
      <c r="AK41" s="105"/>
      <c r="AL41" s="105"/>
      <c r="AM41" s="525"/>
      <c r="BG41" s="478"/>
      <c r="BH41" s="478"/>
      <c r="BI41" s="478"/>
      <c r="BJ41" s="478"/>
      <c r="BK41" s="478"/>
      <c r="BL41" s="478"/>
      <c r="BM41" s="478"/>
      <c r="BN41" s="478"/>
      <c r="BO41" s="478"/>
      <c r="BP41" s="478"/>
      <c r="BQ41" s="478"/>
      <c r="BR41" s="478"/>
      <c r="BS41" s="478"/>
      <c r="BT41" s="478"/>
    </row>
    <row r="42" spans="1:72" s="468" customFormat="1" ht="32.25" customHeight="1" x14ac:dyDescent="0.2">
      <c r="A42" s="568" t="s">
        <v>364</v>
      </c>
      <c r="B42" s="569"/>
      <c r="C42" s="570"/>
      <c r="D42" s="523">
        <v>28625000</v>
      </c>
      <c r="E42" s="524"/>
      <c r="F42" s="525"/>
      <c r="G42" s="105"/>
      <c r="H42" s="105"/>
      <c r="I42" s="105"/>
      <c r="J42" s="105"/>
      <c r="K42" s="105"/>
      <c r="L42" s="105"/>
      <c r="M42" s="105"/>
      <c r="N42" s="105"/>
      <c r="O42" s="105"/>
      <c r="P42" s="105"/>
      <c r="Q42" s="105"/>
      <c r="R42" s="105"/>
      <c r="S42" s="105"/>
      <c r="T42" s="105"/>
      <c r="U42" s="105"/>
      <c r="V42" s="105"/>
      <c r="W42" s="105"/>
      <c r="X42" s="105"/>
      <c r="Y42" s="105"/>
      <c r="Z42" s="105"/>
      <c r="AA42" s="107"/>
      <c r="AB42" s="107"/>
      <c r="AC42" s="107"/>
      <c r="AD42" s="107"/>
      <c r="AE42" s="107"/>
      <c r="AF42" s="107"/>
      <c r="AG42" s="105"/>
      <c r="AH42" s="105"/>
      <c r="AI42" s="105"/>
      <c r="AJ42" s="105"/>
      <c r="AK42" s="105"/>
      <c r="AL42" s="105"/>
      <c r="AM42" s="525"/>
      <c r="BG42" s="478"/>
      <c r="BH42" s="478"/>
      <c r="BI42" s="478"/>
      <c r="BJ42" s="478"/>
      <c r="BK42" s="478"/>
      <c r="BL42" s="478"/>
      <c r="BM42" s="478"/>
      <c r="BN42" s="478"/>
      <c r="BO42" s="478"/>
      <c r="BP42" s="478"/>
      <c r="BQ42" s="478"/>
      <c r="BR42" s="478"/>
      <c r="BS42" s="478"/>
      <c r="BT42" s="478"/>
    </row>
    <row r="43" spans="1:72" s="468" customFormat="1" ht="32.25" customHeight="1" x14ac:dyDescent="0.2">
      <c r="A43" s="571" t="s">
        <v>365</v>
      </c>
      <c r="B43" s="572"/>
      <c r="C43" s="573"/>
      <c r="D43" s="526">
        <v>15000000</v>
      </c>
      <c r="E43" s="524"/>
      <c r="F43" s="525"/>
      <c r="G43" s="105"/>
      <c r="H43" s="105"/>
      <c r="I43" s="105"/>
      <c r="J43" s="105"/>
      <c r="K43" s="105"/>
      <c r="L43" s="105"/>
      <c r="M43" s="105"/>
      <c r="N43" s="105"/>
      <c r="O43" s="105"/>
      <c r="P43" s="105"/>
      <c r="Q43" s="105"/>
      <c r="R43" s="105"/>
      <c r="S43" s="105"/>
      <c r="T43" s="105"/>
      <c r="U43" s="105"/>
      <c r="V43" s="105"/>
      <c r="W43" s="105"/>
      <c r="X43" s="105"/>
      <c r="Y43" s="105"/>
      <c r="Z43" s="105"/>
      <c r="AA43" s="107"/>
      <c r="AB43" s="107"/>
      <c r="AC43" s="107"/>
      <c r="AD43" s="107"/>
      <c r="AE43" s="107"/>
      <c r="AF43" s="107"/>
      <c r="AG43" s="105"/>
      <c r="AH43" s="105"/>
      <c r="AI43" s="105"/>
      <c r="AJ43" s="105"/>
      <c r="AK43" s="105"/>
      <c r="AL43" s="105"/>
      <c r="AM43" s="525"/>
      <c r="BG43" s="478"/>
      <c r="BH43" s="478"/>
      <c r="BI43" s="478"/>
      <c r="BJ43" s="478"/>
      <c r="BK43" s="478"/>
      <c r="BL43" s="478"/>
      <c r="BM43" s="478"/>
      <c r="BN43" s="478"/>
      <c r="BO43" s="478"/>
      <c r="BP43" s="478"/>
      <c r="BQ43" s="478"/>
      <c r="BR43" s="478"/>
      <c r="BS43" s="478"/>
      <c r="BT43" s="478"/>
    </row>
    <row r="44" spans="1:72" s="468" customFormat="1" ht="33.75" customHeight="1" x14ac:dyDescent="0.2">
      <c r="A44" s="571" t="s">
        <v>366</v>
      </c>
      <c r="B44" s="572"/>
      <c r="C44" s="573"/>
      <c r="D44" s="526">
        <v>219444000</v>
      </c>
      <c r="E44" s="524"/>
      <c r="F44" s="525"/>
      <c r="G44" s="105"/>
      <c r="H44" s="105"/>
      <c r="I44" s="105"/>
      <c r="J44" s="105"/>
      <c r="K44" s="105"/>
      <c r="L44" s="105"/>
      <c r="M44" s="105"/>
      <c r="N44" s="105"/>
      <c r="O44" s="105"/>
      <c r="P44" s="105"/>
      <c r="Q44" s="105"/>
      <c r="R44" s="105"/>
      <c r="S44" s="105"/>
      <c r="T44" s="105"/>
      <c r="U44" s="105"/>
      <c r="V44" s="105"/>
      <c r="W44" s="105"/>
      <c r="X44" s="105"/>
      <c r="Y44" s="105"/>
      <c r="Z44" s="105"/>
      <c r="AA44" s="107"/>
      <c r="AB44" s="107"/>
      <c r="AC44" s="107"/>
      <c r="AD44" s="107"/>
      <c r="AE44" s="107"/>
      <c r="AF44" s="107"/>
      <c r="AG44" s="105"/>
      <c r="AH44" s="105"/>
      <c r="AI44" s="105"/>
      <c r="AJ44" s="105"/>
      <c r="AK44" s="105"/>
      <c r="AL44" s="105"/>
      <c r="AM44" s="525"/>
      <c r="BG44" s="478"/>
      <c r="BH44" s="478"/>
      <c r="BI44" s="478"/>
      <c r="BJ44" s="478"/>
      <c r="BK44" s="478"/>
      <c r="BL44" s="478"/>
      <c r="BM44" s="478"/>
      <c r="BN44" s="478"/>
      <c r="BO44" s="478"/>
      <c r="BP44" s="478"/>
      <c r="BQ44" s="478"/>
      <c r="BR44" s="478"/>
      <c r="BS44" s="478"/>
      <c r="BT44" s="478"/>
    </row>
    <row r="45" spans="1:72" s="468" customFormat="1" ht="33.75" customHeight="1" x14ac:dyDescent="0.2">
      <c r="A45" s="571" t="s">
        <v>367</v>
      </c>
      <c r="B45" s="572"/>
      <c r="C45" s="573"/>
      <c r="D45" s="526">
        <v>80000000</v>
      </c>
      <c r="E45" s="524"/>
      <c r="F45" s="525"/>
      <c r="G45" s="105"/>
      <c r="H45" s="105"/>
      <c r="I45" s="105"/>
      <c r="J45" s="105"/>
      <c r="K45" s="105"/>
      <c r="L45" s="105"/>
      <c r="M45" s="105"/>
      <c r="N45" s="105"/>
      <c r="O45" s="105"/>
      <c r="P45" s="105"/>
      <c r="Q45" s="105"/>
      <c r="R45" s="105"/>
      <c r="S45" s="105"/>
      <c r="T45" s="105"/>
      <c r="U45" s="105"/>
      <c r="V45" s="105"/>
      <c r="W45" s="105"/>
      <c r="X45" s="105"/>
      <c r="Y45" s="105"/>
      <c r="Z45" s="105"/>
      <c r="AA45" s="107"/>
      <c r="AB45" s="107"/>
      <c r="AC45" s="107"/>
      <c r="AD45" s="107"/>
      <c r="AE45" s="107"/>
      <c r="AF45" s="107"/>
      <c r="AG45" s="105"/>
      <c r="AH45" s="105"/>
      <c r="AI45" s="105"/>
      <c r="AJ45" s="105"/>
      <c r="AK45" s="105"/>
      <c r="AL45" s="105"/>
      <c r="AM45" s="525"/>
      <c r="BG45" s="478"/>
      <c r="BH45" s="478"/>
      <c r="BI45" s="478"/>
      <c r="BJ45" s="478"/>
      <c r="BK45" s="478"/>
      <c r="BL45" s="478"/>
      <c r="BM45" s="478"/>
      <c r="BN45" s="478"/>
      <c r="BO45" s="478"/>
      <c r="BP45" s="478"/>
      <c r="BQ45" s="478"/>
      <c r="BR45" s="478"/>
      <c r="BS45" s="478"/>
      <c r="BT45" s="478"/>
    </row>
    <row r="46" spans="1:72" s="468" customFormat="1" ht="33.75" customHeight="1" x14ac:dyDescent="0.2">
      <c r="A46" s="574" t="s">
        <v>368</v>
      </c>
      <c r="B46" s="575"/>
      <c r="C46" s="576"/>
      <c r="D46" s="526">
        <v>20000000</v>
      </c>
      <c r="E46" s="524"/>
      <c r="F46" s="525"/>
      <c r="G46" s="105"/>
      <c r="H46" s="105"/>
      <c r="I46" s="105"/>
      <c r="J46" s="105"/>
      <c r="K46" s="105"/>
      <c r="L46" s="105"/>
      <c r="M46" s="105"/>
      <c r="N46" s="105"/>
      <c r="O46" s="105"/>
      <c r="P46" s="105"/>
      <c r="Q46" s="105"/>
      <c r="R46" s="105"/>
      <c r="S46" s="105"/>
      <c r="T46" s="105"/>
      <c r="U46" s="105"/>
      <c r="V46" s="105"/>
      <c r="W46" s="105"/>
      <c r="X46" s="105"/>
      <c r="Y46" s="105"/>
      <c r="Z46" s="105"/>
      <c r="AA46" s="107"/>
      <c r="AB46" s="107"/>
      <c r="AC46" s="107"/>
      <c r="AD46" s="107"/>
      <c r="AE46" s="107"/>
      <c r="AF46" s="107"/>
      <c r="AG46" s="105"/>
      <c r="AH46" s="105"/>
      <c r="AI46" s="105"/>
      <c r="AJ46" s="105"/>
      <c r="AK46" s="105"/>
      <c r="AL46" s="105"/>
      <c r="AM46" s="525"/>
      <c r="BG46" s="478"/>
      <c r="BH46" s="478"/>
      <c r="BI46" s="478"/>
      <c r="BJ46" s="478"/>
      <c r="BK46" s="478"/>
      <c r="BL46" s="478"/>
      <c r="BM46" s="478"/>
      <c r="BN46" s="478"/>
      <c r="BO46" s="478"/>
      <c r="BP46" s="478"/>
      <c r="BQ46" s="478"/>
      <c r="BR46" s="478"/>
      <c r="BS46" s="478"/>
      <c r="BT46" s="478"/>
    </row>
    <row r="47" spans="1:72" s="468" customFormat="1" ht="33.75" customHeight="1" x14ac:dyDescent="0.2">
      <c r="A47" s="574" t="s">
        <v>369</v>
      </c>
      <c r="B47" s="575"/>
      <c r="C47" s="576"/>
      <c r="D47" s="526">
        <v>10000000</v>
      </c>
      <c r="E47" s="524"/>
      <c r="F47" s="525"/>
      <c r="G47" s="105"/>
      <c r="H47" s="105"/>
      <c r="I47" s="105"/>
      <c r="J47" s="105"/>
      <c r="K47" s="105"/>
      <c r="L47" s="105"/>
      <c r="M47" s="105"/>
      <c r="N47" s="105"/>
      <c r="O47" s="105"/>
      <c r="P47" s="105"/>
      <c r="Q47" s="105"/>
      <c r="R47" s="105"/>
      <c r="S47" s="105"/>
      <c r="T47" s="105"/>
      <c r="U47" s="105"/>
      <c r="V47" s="105"/>
      <c r="W47" s="105"/>
      <c r="X47" s="105"/>
      <c r="Y47" s="105"/>
      <c r="Z47" s="105"/>
      <c r="AA47" s="107"/>
      <c r="AB47" s="107"/>
      <c r="AC47" s="107"/>
      <c r="AD47" s="107"/>
      <c r="AE47" s="107"/>
      <c r="AF47" s="107"/>
      <c r="AG47" s="105"/>
      <c r="AH47" s="105"/>
      <c r="AI47" s="105"/>
      <c r="AJ47" s="105"/>
      <c r="AK47" s="105"/>
      <c r="AL47" s="105"/>
      <c r="AM47" s="525"/>
      <c r="BG47" s="478"/>
      <c r="BH47" s="478"/>
      <c r="BI47" s="478"/>
      <c r="BJ47" s="478"/>
      <c r="BK47" s="478"/>
      <c r="BL47" s="478"/>
      <c r="BM47" s="478"/>
      <c r="BN47" s="478"/>
      <c r="BO47" s="478"/>
      <c r="BP47" s="478"/>
      <c r="BQ47" s="478"/>
      <c r="BR47" s="478"/>
      <c r="BS47" s="478"/>
      <c r="BT47" s="478"/>
    </row>
    <row r="48" spans="1:72" s="468" customFormat="1" ht="33.75" customHeight="1" x14ac:dyDescent="0.2">
      <c r="A48" s="571" t="s">
        <v>370</v>
      </c>
      <c r="B48" s="572"/>
      <c r="C48" s="573"/>
      <c r="D48" s="526">
        <v>10000000</v>
      </c>
      <c r="E48" s="524"/>
      <c r="F48" s="525"/>
      <c r="G48" s="105"/>
      <c r="H48" s="105"/>
      <c r="I48" s="105"/>
      <c r="J48" s="105"/>
      <c r="K48" s="105"/>
      <c r="L48" s="105"/>
      <c r="M48" s="105"/>
      <c r="N48" s="105"/>
      <c r="O48" s="105"/>
      <c r="P48" s="105"/>
      <c r="Q48" s="105"/>
      <c r="R48" s="105"/>
      <c r="S48" s="105"/>
      <c r="T48" s="105"/>
      <c r="U48" s="105"/>
      <c r="V48" s="105"/>
      <c r="W48" s="105"/>
      <c r="X48" s="105"/>
      <c r="Y48" s="105"/>
      <c r="Z48" s="105"/>
      <c r="AA48" s="107"/>
      <c r="AB48" s="107"/>
      <c r="AC48" s="107"/>
      <c r="AD48" s="107"/>
      <c r="AE48" s="107"/>
      <c r="AF48" s="107"/>
      <c r="AG48" s="105"/>
      <c r="AH48" s="105"/>
      <c r="AI48" s="105"/>
      <c r="AJ48" s="105"/>
      <c r="AK48" s="105"/>
      <c r="AL48" s="105"/>
      <c r="AM48" s="525"/>
      <c r="BG48" s="478"/>
      <c r="BH48" s="478"/>
      <c r="BI48" s="478"/>
      <c r="BJ48" s="478"/>
      <c r="BK48" s="478"/>
      <c r="BL48" s="478"/>
      <c r="BM48" s="478"/>
      <c r="BN48" s="478"/>
      <c r="BO48" s="478"/>
      <c r="BP48" s="478"/>
      <c r="BQ48" s="478"/>
      <c r="BR48" s="478"/>
      <c r="BS48" s="478"/>
      <c r="BT48" s="478"/>
    </row>
    <row r="49" spans="1:72" s="468" customFormat="1" ht="18.75" customHeight="1" x14ac:dyDescent="0.2">
      <c r="A49" s="565" t="s">
        <v>45</v>
      </c>
      <c r="B49" s="566"/>
      <c r="C49" s="567"/>
      <c r="D49" s="527">
        <f>SUM(D39:D48)</f>
        <v>530000000</v>
      </c>
      <c r="E49" s="528"/>
      <c r="F49" s="525"/>
      <c r="G49" s="105"/>
      <c r="H49" s="105"/>
      <c r="I49" s="105"/>
      <c r="J49" s="105"/>
      <c r="K49" s="105"/>
      <c r="L49" s="105"/>
      <c r="M49" s="105"/>
      <c r="N49" s="105"/>
      <c r="O49" s="105"/>
      <c r="P49" s="105"/>
      <c r="Q49" s="105"/>
      <c r="R49" s="105"/>
      <c r="S49" s="105"/>
      <c r="T49" s="105"/>
      <c r="U49" s="105"/>
      <c r="V49" s="105"/>
      <c r="W49" s="105"/>
      <c r="X49" s="105"/>
      <c r="Y49" s="105"/>
      <c r="Z49" s="105"/>
      <c r="AA49" s="107"/>
      <c r="AB49" s="107"/>
      <c r="AC49" s="107"/>
      <c r="AD49" s="107"/>
      <c r="AE49" s="107"/>
      <c r="AF49" s="107"/>
      <c r="AG49" s="105"/>
      <c r="AH49" s="105"/>
      <c r="AI49" s="105"/>
      <c r="AJ49" s="105"/>
      <c r="AK49" s="105"/>
      <c r="AL49" s="105"/>
      <c r="AM49" s="525"/>
      <c r="BG49" s="478"/>
      <c r="BH49" s="478"/>
      <c r="BI49" s="478"/>
      <c r="BJ49" s="478"/>
      <c r="BK49" s="478"/>
      <c r="BL49" s="478"/>
      <c r="BM49" s="478"/>
      <c r="BN49" s="478"/>
      <c r="BO49" s="478"/>
      <c r="BP49" s="478"/>
      <c r="BQ49" s="478"/>
      <c r="BR49" s="478"/>
      <c r="BS49" s="478"/>
      <c r="BT49" s="478"/>
    </row>
    <row r="50" spans="1:72" s="468" customFormat="1" x14ac:dyDescent="0.2">
      <c r="A50" s="485"/>
      <c r="B50" s="486"/>
      <c r="C50" s="486"/>
      <c r="D50" s="525"/>
      <c r="E50" s="510"/>
      <c r="F50" s="529"/>
      <c r="G50" s="105"/>
      <c r="H50" s="105"/>
      <c r="I50" s="105"/>
      <c r="J50" s="105"/>
      <c r="K50" s="105"/>
      <c r="L50" s="105"/>
      <c r="M50" s="105"/>
      <c r="N50" s="105"/>
      <c r="O50" s="105"/>
      <c r="P50" s="105"/>
      <c r="Q50" s="105"/>
      <c r="R50" s="105"/>
      <c r="S50" s="105"/>
      <c r="T50" s="105"/>
      <c r="U50" s="105"/>
      <c r="V50" s="105"/>
      <c r="W50" s="105"/>
      <c r="X50" s="105"/>
      <c r="Y50" s="105"/>
      <c r="Z50" s="105"/>
      <c r="AA50" s="107"/>
      <c r="AB50" s="107"/>
      <c r="AC50" s="107"/>
      <c r="AD50" s="107"/>
      <c r="AE50" s="107"/>
      <c r="AF50" s="107"/>
      <c r="AG50" s="105"/>
      <c r="AH50" s="105"/>
      <c r="AI50" s="105"/>
      <c r="AJ50" s="105"/>
      <c r="AK50" s="105"/>
      <c r="AL50" s="105"/>
      <c r="AM50" s="525"/>
      <c r="BG50" s="478"/>
      <c r="BH50" s="478"/>
      <c r="BI50" s="478"/>
      <c r="BJ50" s="478"/>
      <c r="BK50" s="478"/>
      <c r="BL50" s="478"/>
      <c r="BM50" s="478"/>
      <c r="BN50" s="478"/>
      <c r="BO50" s="478"/>
      <c r="BP50" s="478"/>
      <c r="BQ50" s="478"/>
      <c r="BR50" s="478"/>
      <c r="BS50" s="478"/>
      <c r="BT50" s="478"/>
    </row>
    <row r="51" spans="1:72" s="468" customFormat="1" x14ac:dyDescent="0.2">
      <c r="A51" s="486"/>
      <c r="B51" s="486"/>
      <c r="C51" s="486"/>
      <c r="D51" s="525"/>
      <c r="E51" s="525"/>
      <c r="F51" s="52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525"/>
      <c r="BG51" s="478"/>
      <c r="BH51" s="478"/>
      <c r="BI51" s="478"/>
      <c r="BJ51" s="478"/>
      <c r="BK51" s="478"/>
      <c r="BL51" s="478"/>
      <c r="BM51" s="478"/>
      <c r="BN51" s="478"/>
      <c r="BO51" s="478"/>
      <c r="BP51" s="478"/>
      <c r="BQ51" s="478"/>
      <c r="BR51" s="478"/>
      <c r="BS51" s="478"/>
      <c r="BT51" s="478"/>
    </row>
    <row r="52" spans="1:72" s="468" customFormat="1" x14ac:dyDescent="0.2">
      <c r="A52" s="484" t="s">
        <v>46</v>
      </c>
      <c r="E52" s="530"/>
      <c r="BG52" s="478"/>
      <c r="BH52" s="478"/>
      <c r="BI52" s="478"/>
      <c r="BJ52" s="478"/>
      <c r="BK52" s="478"/>
      <c r="BL52" s="478"/>
      <c r="BM52" s="478"/>
      <c r="BN52" s="478"/>
      <c r="BO52" s="478"/>
      <c r="BP52" s="478"/>
      <c r="BQ52" s="478"/>
      <c r="BR52" s="478"/>
      <c r="BS52" s="478"/>
      <c r="BT52" s="478"/>
    </row>
    <row r="53" spans="1:72" s="468" customFormat="1" x14ac:dyDescent="0.2">
      <c r="A53" s="484" t="s">
        <v>47</v>
      </c>
      <c r="E53" s="531"/>
    </row>
    <row r="54" spans="1:72" s="468" customFormat="1" ht="33" customHeight="1" x14ac:dyDescent="0.2">
      <c r="A54" s="559" t="s">
        <v>371</v>
      </c>
      <c r="B54" s="559"/>
      <c r="C54" s="559"/>
      <c r="D54" s="532" t="s">
        <v>49</v>
      </c>
      <c r="E54" s="528" t="s">
        <v>50</v>
      </c>
      <c r="F54" s="514"/>
      <c r="G54" s="553"/>
      <c r="H54" s="553"/>
      <c r="I54" s="553"/>
      <c r="J54" s="553"/>
      <c r="K54" s="553"/>
    </row>
    <row r="55" spans="1:72" s="468" customFormat="1" ht="42" customHeight="1" x14ac:dyDescent="0.2">
      <c r="A55" s="556" t="s">
        <v>372</v>
      </c>
      <c r="B55" s="557"/>
      <c r="C55" s="558"/>
      <c r="D55" s="533" t="s">
        <v>253</v>
      </c>
      <c r="E55" s="534">
        <v>85</v>
      </c>
      <c r="F55" s="535"/>
      <c r="G55" s="564"/>
      <c r="H55" s="564"/>
      <c r="I55" s="564"/>
      <c r="J55" s="564"/>
      <c r="K55" s="564"/>
      <c r="Y55" s="478"/>
      <c r="Z55" s="478"/>
      <c r="AA55" s="478"/>
      <c r="AB55" s="478"/>
      <c r="AC55" s="478"/>
      <c r="AD55" s="478"/>
      <c r="AE55" s="478"/>
      <c r="AF55" s="478"/>
      <c r="AG55" s="478"/>
      <c r="AH55" s="478"/>
      <c r="AI55" s="478"/>
      <c r="AJ55" s="478"/>
      <c r="AK55" s="478"/>
      <c r="AL55" s="478"/>
      <c r="AM55" s="478"/>
      <c r="BG55" s="478"/>
      <c r="BH55" s="478"/>
      <c r="BI55" s="478"/>
      <c r="BJ55" s="478"/>
      <c r="BK55" s="478"/>
      <c r="BL55" s="478"/>
      <c r="BM55" s="478"/>
      <c r="BN55" s="478"/>
      <c r="BO55" s="478"/>
      <c r="BP55" s="478"/>
      <c r="BQ55" s="478"/>
      <c r="BR55" s="478"/>
      <c r="BS55" s="478"/>
      <c r="BT55" s="478"/>
    </row>
    <row r="56" spans="1:72" s="468" customFormat="1" ht="39.75" customHeight="1" x14ac:dyDescent="0.2">
      <c r="A56" s="556" t="s">
        <v>373</v>
      </c>
      <c r="B56" s="557"/>
      <c r="C56" s="558"/>
      <c r="D56" s="533" t="s">
        <v>253</v>
      </c>
      <c r="E56" s="534">
        <v>85</v>
      </c>
      <c r="F56" s="483"/>
      <c r="G56" s="564"/>
      <c r="H56" s="564"/>
      <c r="I56" s="564"/>
      <c r="J56" s="564"/>
      <c r="K56" s="564"/>
      <c r="Y56" s="478"/>
      <c r="Z56" s="478"/>
      <c r="AA56" s="478"/>
      <c r="AB56" s="478"/>
      <c r="AC56" s="478"/>
      <c r="AD56" s="478"/>
      <c r="AE56" s="478"/>
      <c r="AF56" s="478"/>
      <c r="AG56" s="478"/>
      <c r="AH56" s="478"/>
      <c r="AI56" s="478"/>
      <c r="AJ56" s="478"/>
      <c r="AK56" s="478"/>
      <c r="AL56" s="478"/>
      <c r="AM56" s="478"/>
      <c r="BG56" s="478"/>
      <c r="BH56" s="478"/>
      <c r="BI56" s="478"/>
      <c r="BJ56" s="478"/>
      <c r="BK56" s="478"/>
      <c r="BL56" s="478"/>
      <c r="BM56" s="478"/>
      <c r="BN56" s="478"/>
      <c r="BO56" s="478"/>
      <c r="BP56" s="478"/>
      <c r="BQ56" s="478"/>
      <c r="BR56" s="478"/>
      <c r="BS56" s="478"/>
      <c r="BT56" s="478"/>
    </row>
    <row r="57" spans="1:72" s="468" customFormat="1" ht="49.5" customHeight="1" x14ac:dyDescent="0.2">
      <c r="A57" s="556" t="s">
        <v>374</v>
      </c>
      <c r="B57" s="557"/>
      <c r="C57" s="558"/>
      <c r="D57" s="533" t="s">
        <v>253</v>
      </c>
      <c r="E57" s="534">
        <v>100</v>
      </c>
      <c r="F57" s="483"/>
      <c r="G57" s="483"/>
      <c r="H57" s="483"/>
      <c r="I57" s="483"/>
      <c r="J57" s="483"/>
      <c r="K57" s="483"/>
      <c r="Y57" s="478"/>
      <c r="Z57" s="478"/>
      <c r="AA57" s="478"/>
      <c r="AB57" s="478"/>
      <c r="AC57" s="478"/>
      <c r="AD57" s="478"/>
      <c r="AE57" s="478"/>
      <c r="AF57" s="478"/>
      <c r="AG57" s="478"/>
      <c r="AH57" s="478"/>
      <c r="AI57" s="478"/>
      <c r="AJ57" s="478"/>
      <c r="AK57" s="478"/>
      <c r="AL57" s="478"/>
      <c r="AM57" s="478"/>
      <c r="BG57" s="478"/>
      <c r="BH57" s="478"/>
      <c r="BI57" s="478"/>
      <c r="BJ57" s="478"/>
      <c r="BK57" s="478"/>
      <c r="BL57" s="478"/>
      <c r="BM57" s="478"/>
      <c r="BN57" s="478"/>
      <c r="BO57" s="478"/>
      <c r="BP57" s="478"/>
      <c r="BQ57" s="478"/>
      <c r="BR57" s="478"/>
      <c r="BS57" s="478"/>
      <c r="BT57" s="478"/>
    </row>
    <row r="58" spans="1:72" s="468" customFormat="1" ht="28.5" customHeight="1" x14ac:dyDescent="0.2">
      <c r="A58" s="556" t="s">
        <v>375</v>
      </c>
      <c r="B58" s="557"/>
      <c r="C58" s="558"/>
      <c r="D58" s="533" t="s">
        <v>253</v>
      </c>
      <c r="E58" s="533">
        <v>20</v>
      </c>
      <c r="F58" s="483"/>
      <c r="G58" s="486"/>
      <c r="H58" s="486"/>
    </row>
    <row r="59" spans="1:72" s="468" customFormat="1" ht="36" customHeight="1" x14ac:dyDescent="0.2">
      <c r="A59" s="556" t="s">
        <v>376</v>
      </c>
      <c r="B59" s="557"/>
      <c r="C59" s="558"/>
      <c r="D59" s="533" t="s">
        <v>253</v>
      </c>
      <c r="E59" s="534">
        <v>10</v>
      </c>
      <c r="F59" s="483"/>
      <c r="G59" s="486"/>
      <c r="H59" s="486"/>
      <c r="BG59" s="478"/>
      <c r="BH59" s="478"/>
      <c r="BI59" s="478"/>
      <c r="BJ59" s="478"/>
      <c r="BK59" s="478"/>
      <c r="BL59" s="478"/>
      <c r="BM59" s="478"/>
      <c r="BN59" s="478"/>
      <c r="BO59" s="478"/>
      <c r="BP59" s="478"/>
      <c r="BQ59" s="478"/>
      <c r="BR59" s="478"/>
      <c r="BS59" s="478"/>
      <c r="BT59" s="478"/>
    </row>
    <row r="60" spans="1:72" s="468" customFormat="1" ht="23.25" customHeight="1" x14ac:dyDescent="0.2">
      <c r="A60" s="511"/>
      <c r="B60" s="511"/>
      <c r="C60" s="511"/>
      <c r="D60" s="535"/>
      <c r="E60" s="483"/>
      <c r="F60" s="483"/>
      <c r="G60" s="486"/>
      <c r="H60" s="486"/>
      <c r="BG60" s="478"/>
      <c r="BH60" s="478"/>
      <c r="BI60" s="478"/>
      <c r="BJ60" s="478"/>
      <c r="BK60" s="478"/>
      <c r="BL60" s="478"/>
      <c r="BM60" s="478"/>
      <c r="BN60" s="478"/>
      <c r="BO60" s="478"/>
      <c r="BP60" s="478"/>
      <c r="BQ60" s="478"/>
      <c r="BR60" s="478"/>
      <c r="BS60" s="478"/>
      <c r="BT60" s="478"/>
    </row>
    <row r="61" spans="1:72" s="468" customFormat="1" ht="36.75" customHeight="1" x14ac:dyDescent="0.2">
      <c r="A61" s="559" t="s">
        <v>377</v>
      </c>
      <c r="B61" s="559"/>
      <c r="C61" s="559"/>
      <c r="D61" s="532" t="s">
        <v>49</v>
      </c>
      <c r="E61" s="528" t="s">
        <v>50</v>
      </c>
      <c r="F61" s="483"/>
      <c r="G61" s="486"/>
      <c r="H61" s="486"/>
      <c r="BG61" s="478"/>
      <c r="BH61" s="478"/>
      <c r="BI61" s="478"/>
      <c r="BJ61" s="478"/>
      <c r="BK61" s="478"/>
      <c r="BL61" s="478"/>
      <c r="BM61" s="478"/>
      <c r="BN61" s="478"/>
      <c r="BO61" s="478"/>
      <c r="BP61" s="478"/>
      <c r="BQ61" s="478"/>
      <c r="BR61" s="478"/>
      <c r="BS61" s="478"/>
      <c r="BT61" s="478"/>
    </row>
    <row r="62" spans="1:72" s="468" customFormat="1" ht="31.5" customHeight="1" x14ac:dyDescent="0.2">
      <c r="A62" s="560" t="s">
        <v>378</v>
      </c>
      <c r="B62" s="561"/>
      <c r="C62" s="562"/>
      <c r="D62" s="533" t="s">
        <v>253</v>
      </c>
      <c r="E62" s="534">
        <v>95</v>
      </c>
      <c r="F62" s="483"/>
      <c r="G62" s="486"/>
      <c r="H62" s="486"/>
      <c r="BG62" s="478"/>
      <c r="BH62" s="478"/>
      <c r="BI62" s="478"/>
      <c r="BJ62" s="478"/>
      <c r="BK62" s="478"/>
      <c r="BL62" s="478"/>
      <c r="BM62" s="478"/>
      <c r="BN62" s="478"/>
      <c r="BO62" s="478"/>
      <c r="BP62" s="478"/>
      <c r="BQ62" s="478"/>
      <c r="BR62" s="478"/>
      <c r="BS62" s="478"/>
      <c r="BT62" s="478"/>
    </row>
    <row r="63" spans="1:72" s="468" customFormat="1" ht="32.25" customHeight="1" x14ac:dyDescent="0.2">
      <c r="A63" s="560" t="s">
        <v>379</v>
      </c>
      <c r="B63" s="561"/>
      <c r="C63" s="562"/>
      <c r="D63" s="533" t="s">
        <v>253</v>
      </c>
      <c r="E63" s="534">
        <v>95</v>
      </c>
      <c r="F63" s="483"/>
      <c r="G63" s="486"/>
      <c r="H63" s="486"/>
      <c r="BG63" s="478"/>
      <c r="BH63" s="478"/>
      <c r="BI63" s="478"/>
      <c r="BJ63" s="478"/>
      <c r="BK63" s="478"/>
      <c r="BL63" s="478"/>
      <c r="BM63" s="478"/>
      <c r="BN63" s="478"/>
      <c r="BO63" s="478"/>
      <c r="BP63" s="478"/>
      <c r="BQ63" s="478"/>
      <c r="BR63" s="478"/>
      <c r="BS63" s="478"/>
      <c r="BT63" s="478"/>
    </row>
    <row r="64" spans="1:72" s="468" customFormat="1" ht="26.25" customHeight="1" x14ac:dyDescent="0.2">
      <c r="A64" s="560" t="s">
        <v>380</v>
      </c>
      <c r="B64" s="561"/>
      <c r="C64" s="562"/>
      <c r="D64" s="533" t="s">
        <v>253</v>
      </c>
      <c r="E64" s="534">
        <v>95</v>
      </c>
      <c r="F64" s="483"/>
      <c r="G64" s="486"/>
      <c r="H64" s="486"/>
      <c r="BG64" s="478"/>
      <c r="BH64" s="478"/>
      <c r="BI64" s="478"/>
      <c r="BJ64" s="478"/>
      <c r="BK64" s="478"/>
      <c r="BL64" s="478"/>
      <c r="BM64" s="478"/>
      <c r="BN64" s="478"/>
      <c r="BO64" s="478"/>
      <c r="BP64" s="478"/>
      <c r="BQ64" s="478"/>
      <c r="BR64" s="478"/>
      <c r="BS64" s="478"/>
      <c r="BT64" s="478"/>
    </row>
    <row r="65" spans="1:72" s="468" customFormat="1" ht="26.25" customHeight="1" x14ac:dyDescent="0.2">
      <c r="A65" s="536"/>
      <c r="B65" s="536"/>
      <c r="C65" s="536"/>
      <c r="D65" s="535"/>
      <c r="E65" s="483"/>
      <c r="F65" s="483"/>
      <c r="G65" s="486"/>
      <c r="H65" s="486"/>
      <c r="BG65" s="478"/>
      <c r="BH65" s="478"/>
      <c r="BI65" s="478"/>
      <c r="BJ65" s="478"/>
      <c r="BK65" s="478"/>
      <c r="BL65" s="478"/>
      <c r="BM65" s="478"/>
      <c r="BN65" s="478"/>
      <c r="BO65" s="478"/>
      <c r="BP65" s="478"/>
      <c r="BQ65" s="478"/>
      <c r="BR65" s="478"/>
      <c r="BS65" s="478"/>
      <c r="BT65" s="478"/>
    </row>
    <row r="66" spans="1:72" s="468" customFormat="1" ht="26.25" customHeight="1" x14ac:dyDescent="0.2">
      <c r="A66" s="536"/>
      <c r="B66" s="536"/>
      <c r="C66" s="536"/>
      <c r="D66" s="535"/>
      <c r="E66" s="483"/>
      <c r="F66" s="483"/>
      <c r="G66" s="486"/>
      <c r="H66" s="486"/>
      <c r="BG66" s="478"/>
      <c r="BH66" s="478"/>
      <c r="BI66" s="478"/>
      <c r="BJ66" s="478"/>
      <c r="BK66" s="478"/>
      <c r="BL66" s="478"/>
      <c r="BM66" s="478"/>
      <c r="BN66" s="478"/>
      <c r="BO66" s="478"/>
      <c r="BP66" s="478"/>
      <c r="BQ66" s="478"/>
      <c r="BR66" s="478"/>
      <c r="BS66" s="478"/>
      <c r="BT66" s="478"/>
    </row>
    <row r="67" spans="1:72" s="468" customFormat="1" ht="26.25" customHeight="1" x14ac:dyDescent="0.2">
      <c r="A67" s="536"/>
      <c r="B67" s="536"/>
      <c r="C67" s="536"/>
      <c r="D67" s="535"/>
      <c r="E67" s="483"/>
      <c r="F67" s="483"/>
      <c r="G67" s="486"/>
      <c r="H67" s="486"/>
      <c r="BG67" s="478"/>
      <c r="BH67" s="478"/>
      <c r="BI67" s="478"/>
      <c r="BJ67" s="478"/>
      <c r="BK67" s="478"/>
      <c r="BL67" s="478"/>
      <c r="BM67" s="478"/>
      <c r="BN67" s="478"/>
      <c r="BO67" s="478"/>
      <c r="BP67" s="478"/>
      <c r="BQ67" s="478"/>
      <c r="BR67" s="478"/>
      <c r="BS67" s="478"/>
      <c r="BT67" s="478"/>
    </row>
    <row r="68" spans="1:72" s="468" customFormat="1" ht="26.25" customHeight="1" x14ac:dyDescent="0.2">
      <c r="A68" s="536"/>
      <c r="B68" s="536"/>
      <c r="C68" s="536"/>
      <c r="D68" s="535"/>
      <c r="E68" s="483"/>
      <c r="F68" s="483"/>
      <c r="G68" s="486"/>
      <c r="H68" s="486"/>
      <c r="BG68" s="478"/>
      <c r="BH68" s="478"/>
      <c r="BI68" s="478"/>
      <c r="BJ68" s="478"/>
      <c r="BK68" s="478"/>
      <c r="BL68" s="478"/>
      <c r="BM68" s="478"/>
      <c r="BN68" s="478"/>
      <c r="BO68" s="478"/>
      <c r="BP68" s="478"/>
      <c r="BQ68" s="478"/>
      <c r="BR68" s="478"/>
      <c r="BS68" s="478"/>
      <c r="BT68" s="478"/>
    </row>
    <row r="69" spans="1:72" s="468" customFormat="1" ht="26.25" customHeight="1" x14ac:dyDescent="0.2">
      <c r="A69" s="536"/>
      <c r="B69" s="536"/>
      <c r="C69" s="536"/>
      <c r="D69" s="535"/>
      <c r="E69" s="483"/>
      <c r="F69" s="483"/>
      <c r="G69" s="486"/>
      <c r="H69" s="486"/>
      <c r="BG69" s="478"/>
      <c r="BH69" s="478"/>
      <c r="BI69" s="478"/>
      <c r="BJ69" s="478"/>
      <c r="BK69" s="478"/>
      <c r="BL69" s="478"/>
      <c r="BM69" s="478"/>
      <c r="BN69" s="478"/>
      <c r="BO69" s="478"/>
      <c r="BP69" s="478"/>
      <c r="BQ69" s="478"/>
      <c r="BR69" s="478"/>
      <c r="BS69" s="478"/>
      <c r="BT69" s="478"/>
    </row>
    <row r="70" spans="1:72" s="468" customFormat="1" ht="26.25" customHeight="1" x14ac:dyDescent="0.2">
      <c r="A70" s="536"/>
      <c r="B70" s="536"/>
      <c r="C70" s="536"/>
      <c r="D70" s="535"/>
      <c r="E70" s="483"/>
      <c r="F70" s="483"/>
      <c r="G70" s="486"/>
      <c r="H70" s="486"/>
      <c r="BG70" s="478"/>
      <c r="BH70" s="478"/>
      <c r="BI70" s="478"/>
      <c r="BJ70" s="478"/>
      <c r="BK70" s="478"/>
      <c r="BL70" s="478"/>
      <c r="BM70" s="478"/>
      <c r="BN70" s="478"/>
      <c r="BO70" s="478"/>
      <c r="BP70" s="478"/>
      <c r="BQ70" s="478"/>
      <c r="BR70" s="478"/>
      <c r="BS70" s="478"/>
      <c r="BT70" s="478"/>
    </row>
    <row r="71" spans="1:72" s="468" customFormat="1" x14ac:dyDescent="0.2">
      <c r="G71" s="486"/>
      <c r="H71" s="486"/>
      <c r="BG71" s="478"/>
      <c r="BH71" s="478"/>
      <c r="BI71" s="478"/>
      <c r="BJ71" s="478"/>
      <c r="BK71" s="478"/>
      <c r="BL71" s="478"/>
      <c r="BM71" s="478"/>
      <c r="BN71" s="478"/>
      <c r="BO71" s="478"/>
      <c r="BP71" s="478"/>
      <c r="BQ71" s="478"/>
      <c r="BR71" s="478"/>
      <c r="BS71" s="478"/>
      <c r="BT71" s="478"/>
    </row>
    <row r="72" spans="1:72" s="468" customFormat="1" ht="15" customHeight="1" x14ac:dyDescent="0.2">
      <c r="A72" s="537" t="s">
        <v>57</v>
      </c>
      <c r="B72" s="538"/>
      <c r="C72" s="538"/>
      <c r="D72" s="538"/>
      <c r="E72" s="538"/>
      <c r="F72" s="563" t="s">
        <v>58</v>
      </c>
      <c r="G72" s="563"/>
      <c r="H72" s="563"/>
      <c r="I72" s="563"/>
      <c r="J72" s="563"/>
      <c r="K72" s="563"/>
      <c r="L72" s="563"/>
      <c r="M72" s="563"/>
      <c r="N72" s="563"/>
      <c r="O72" s="563"/>
      <c r="P72" s="563"/>
      <c r="Q72" s="563"/>
      <c r="R72" s="539"/>
      <c r="S72" s="539"/>
      <c r="T72" s="539"/>
      <c r="U72" s="539"/>
      <c r="V72" s="539"/>
      <c r="W72" s="486"/>
      <c r="BG72" s="478"/>
      <c r="BH72" s="478"/>
      <c r="BI72" s="478"/>
      <c r="BJ72" s="478"/>
      <c r="BK72" s="478"/>
      <c r="BL72" s="478"/>
      <c r="BM72" s="478"/>
      <c r="BN72" s="478"/>
      <c r="BO72" s="478"/>
      <c r="BP72" s="478"/>
      <c r="BQ72" s="478"/>
      <c r="BR72" s="478"/>
      <c r="BS72" s="478"/>
      <c r="BT72" s="478"/>
    </row>
    <row r="73" spans="1:72" s="468" customFormat="1" ht="24" customHeight="1" x14ac:dyDescent="0.2">
      <c r="A73" s="540"/>
      <c r="B73" s="541"/>
      <c r="C73" s="541"/>
      <c r="D73" s="541"/>
      <c r="E73" s="542"/>
      <c r="F73" s="543" t="s">
        <v>59</v>
      </c>
      <c r="G73" s="543" t="s">
        <v>60</v>
      </c>
      <c r="H73" s="543" t="s">
        <v>61</v>
      </c>
      <c r="I73" s="543" t="s">
        <v>62</v>
      </c>
      <c r="J73" s="543" t="s">
        <v>61</v>
      </c>
      <c r="K73" s="543" t="s">
        <v>63</v>
      </c>
      <c r="L73" s="543" t="s">
        <v>63</v>
      </c>
      <c r="M73" s="543" t="s">
        <v>62</v>
      </c>
      <c r="N73" s="543" t="s">
        <v>64</v>
      </c>
      <c r="O73" s="543" t="s">
        <v>65</v>
      </c>
      <c r="P73" s="543" t="s">
        <v>66</v>
      </c>
      <c r="Q73" s="543" t="s">
        <v>67</v>
      </c>
      <c r="W73" s="553"/>
      <c r="X73" s="553"/>
      <c r="Y73" s="553"/>
      <c r="Z73" s="553"/>
      <c r="AA73" s="553"/>
      <c r="AB73" s="553"/>
      <c r="AC73" s="553"/>
      <c r="AD73" s="553"/>
      <c r="AE73" s="514"/>
      <c r="AF73" s="514"/>
      <c r="AG73" s="514"/>
      <c r="AH73" s="514"/>
      <c r="AI73" s="553"/>
      <c r="AJ73" s="553"/>
      <c r="AK73" s="553"/>
      <c r="AL73" s="553"/>
      <c r="AM73" s="544"/>
      <c r="BG73" s="478"/>
      <c r="BH73" s="478"/>
      <c r="BI73" s="478"/>
      <c r="BJ73" s="478"/>
      <c r="BK73" s="478"/>
      <c r="BL73" s="478"/>
      <c r="BM73" s="478"/>
      <c r="BN73" s="478"/>
      <c r="BO73" s="478"/>
      <c r="BP73" s="478"/>
      <c r="BQ73" s="478"/>
      <c r="BR73" s="478"/>
      <c r="BS73" s="478"/>
      <c r="BT73" s="478"/>
    </row>
    <row r="74" spans="1:72" s="468" customFormat="1" ht="24" customHeight="1" x14ac:dyDescent="0.2">
      <c r="A74" s="550" t="s">
        <v>361</v>
      </c>
      <c r="B74" s="551"/>
      <c r="C74" s="551"/>
      <c r="D74" s="551"/>
      <c r="E74" s="552"/>
      <c r="F74" s="545"/>
      <c r="G74" s="545"/>
      <c r="H74" s="545"/>
      <c r="I74" s="545"/>
      <c r="J74" s="545" t="s">
        <v>69</v>
      </c>
      <c r="K74" s="545" t="s">
        <v>69</v>
      </c>
      <c r="L74" s="545" t="s">
        <v>69</v>
      </c>
      <c r="M74" s="545" t="s">
        <v>69</v>
      </c>
      <c r="N74" s="545" t="s">
        <v>69</v>
      </c>
      <c r="O74" s="545"/>
      <c r="P74" s="545"/>
      <c r="Q74" s="545"/>
      <c r="W74" s="553"/>
      <c r="X74" s="553"/>
      <c r="Y74" s="553"/>
      <c r="Z74" s="553"/>
      <c r="AA74" s="486"/>
      <c r="AB74" s="486"/>
      <c r="AC74" s="486"/>
      <c r="AD74" s="486"/>
      <c r="AE74" s="486"/>
      <c r="AF74" s="486"/>
      <c r="AG74" s="486"/>
      <c r="AH74" s="486"/>
      <c r="AI74" s="486"/>
      <c r="AJ74" s="486"/>
      <c r="AK74" s="486"/>
      <c r="AL74" s="486"/>
      <c r="AM74" s="546"/>
      <c r="BG74" s="478"/>
      <c r="BH74" s="478"/>
      <c r="BI74" s="478"/>
      <c r="BJ74" s="478"/>
      <c r="BK74" s="478"/>
      <c r="BL74" s="478"/>
      <c r="BM74" s="478"/>
      <c r="BN74" s="478"/>
      <c r="BO74" s="478"/>
      <c r="BP74" s="478"/>
      <c r="BQ74" s="478"/>
      <c r="BR74" s="478"/>
      <c r="BS74" s="478"/>
      <c r="BT74" s="478"/>
    </row>
    <row r="75" spans="1:72" s="468" customFormat="1" ht="24" customHeight="1" x14ac:dyDescent="0.2">
      <c r="A75" s="550" t="s">
        <v>362</v>
      </c>
      <c r="B75" s="551"/>
      <c r="C75" s="551"/>
      <c r="D75" s="551"/>
      <c r="E75" s="552"/>
      <c r="F75" s="545"/>
      <c r="G75" s="545" t="s">
        <v>69</v>
      </c>
      <c r="H75" s="545" t="s">
        <v>69</v>
      </c>
      <c r="I75" s="545" t="s">
        <v>69</v>
      </c>
      <c r="J75" s="545" t="s">
        <v>69</v>
      </c>
      <c r="K75" s="545" t="s">
        <v>69</v>
      </c>
      <c r="L75" s="545" t="s">
        <v>69</v>
      </c>
      <c r="M75" s="545" t="s">
        <v>69</v>
      </c>
      <c r="N75" s="545" t="s">
        <v>69</v>
      </c>
      <c r="O75" s="545" t="s">
        <v>69</v>
      </c>
      <c r="P75" s="545" t="s">
        <v>69</v>
      </c>
      <c r="Q75" s="545" t="s">
        <v>69</v>
      </c>
      <c r="W75" s="554"/>
      <c r="X75" s="555"/>
      <c r="Y75" s="555"/>
      <c r="Z75" s="555"/>
      <c r="AA75" s="555"/>
      <c r="AB75" s="486"/>
      <c r="AC75" s="486"/>
      <c r="AD75" s="486"/>
      <c r="AE75" s="486"/>
      <c r="AF75" s="486"/>
      <c r="AG75" s="486"/>
      <c r="AH75" s="486"/>
      <c r="AI75" s="486"/>
      <c r="AJ75" s="486"/>
      <c r="AK75" s="486"/>
      <c r="AL75" s="486"/>
      <c r="AM75" s="546"/>
      <c r="BG75" s="478"/>
      <c r="BH75" s="478"/>
      <c r="BI75" s="478"/>
      <c r="BJ75" s="478"/>
      <c r="BK75" s="478"/>
      <c r="BL75" s="478"/>
      <c r="BM75" s="478"/>
      <c r="BN75" s="478"/>
      <c r="BO75" s="478"/>
      <c r="BP75" s="478"/>
      <c r="BQ75" s="478"/>
      <c r="BR75" s="478"/>
      <c r="BS75" s="478"/>
      <c r="BT75" s="478"/>
    </row>
    <row r="76" spans="1:72" s="468" customFormat="1" ht="24" customHeight="1" x14ac:dyDescent="0.2">
      <c r="A76" s="550" t="s">
        <v>363</v>
      </c>
      <c r="B76" s="551"/>
      <c r="C76" s="551"/>
      <c r="D76" s="551"/>
      <c r="E76" s="552"/>
      <c r="F76" s="545"/>
      <c r="G76" s="545" t="s">
        <v>69</v>
      </c>
      <c r="H76" s="545" t="s">
        <v>69</v>
      </c>
      <c r="I76" s="545" t="s">
        <v>69</v>
      </c>
      <c r="J76" s="545" t="s">
        <v>69</v>
      </c>
      <c r="K76" s="545" t="s">
        <v>69</v>
      </c>
      <c r="L76" s="545" t="s">
        <v>69</v>
      </c>
      <c r="M76" s="545" t="s">
        <v>69</v>
      </c>
      <c r="N76" s="545" t="s">
        <v>69</v>
      </c>
      <c r="O76" s="545" t="s">
        <v>69</v>
      </c>
      <c r="P76" s="545" t="s">
        <v>69</v>
      </c>
      <c r="Q76" s="545" t="s">
        <v>69</v>
      </c>
      <c r="W76" s="547"/>
      <c r="X76" s="547"/>
      <c r="Y76" s="547"/>
      <c r="Z76" s="547"/>
      <c r="AA76" s="547"/>
      <c r="AB76" s="486"/>
      <c r="AC76" s="486"/>
      <c r="AD76" s="486"/>
      <c r="AE76" s="486"/>
      <c r="AF76" s="486"/>
      <c r="AG76" s="486"/>
      <c r="AH76" s="486"/>
      <c r="AI76" s="486"/>
      <c r="AJ76" s="486"/>
      <c r="AK76" s="486"/>
      <c r="AL76" s="486"/>
      <c r="AM76" s="546"/>
      <c r="BG76" s="478"/>
      <c r="BH76" s="478"/>
      <c r="BI76" s="478"/>
      <c r="BJ76" s="478"/>
      <c r="BK76" s="478"/>
      <c r="BL76" s="478"/>
      <c r="BM76" s="478"/>
      <c r="BN76" s="478"/>
      <c r="BO76" s="478"/>
      <c r="BP76" s="478"/>
      <c r="BQ76" s="478"/>
      <c r="BR76" s="478"/>
      <c r="BS76" s="478"/>
      <c r="BT76" s="478"/>
    </row>
    <row r="77" spans="1:72" s="468" customFormat="1" ht="24" customHeight="1" x14ac:dyDescent="0.2">
      <c r="A77" s="550" t="s">
        <v>364</v>
      </c>
      <c r="B77" s="551"/>
      <c r="C77" s="551"/>
      <c r="D77" s="551"/>
      <c r="E77" s="552"/>
      <c r="F77" s="548"/>
      <c r="G77" s="545"/>
      <c r="H77" s="545" t="s">
        <v>69</v>
      </c>
      <c r="I77" s="545" t="s">
        <v>69</v>
      </c>
      <c r="J77" s="545" t="s">
        <v>69</v>
      </c>
      <c r="K77" s="545" t="s">
        <v>69</v>
      </c>
      <c r="L77" s="545" t="s">
        <v>69</v>
      </c>
      <c r="M77" s="545" t="s">
        <v>69</v>
      </c>
      <c r="N77" s="545" t="s">
        <v>69</v>
      </c>
      <c r="O77" s="545" t="s">
        <v>69</v>
      </c>
      <c r="P77" s="545" t="s">
        <v>69</v>
      </c>
      <c r="Q77" s="545"/>
      <c r="W77" s="547"/>
      <c r="X77" s="547"/>
      <c r="Y77" s="547"/>
      <c r="Z77" s="547"/>
      <c r="AA77" s="547"/>
      <c r="AB77" s="486"/>
      <c r="AC77" s="486"/>
      <c r="AD77" s="486"/>
      <c r="AE77" s="486"/>
      <c r="AF77" s="486"/>
      <c r="AG77" s="486"/>
      <c r="AH77" s="486"/>
      <c r="AI77" s="486"/>
      <c r="AJ77" s="486"/>
      <c r="AK77" s="486"/>
      <c r="AL77" s="486"/>
      <c r="AM77" s="546"/>
      <c r="BG77" s="478"/>
      <c r="BH77" s="478"/>
      <c r="BI77" s="478"/>
      <c r="BJ77" s="478"/>
      <c r="BK77" s="478"/>
      <c r="BL77" s="478"/>
      <c r="BM77" s="478"/>
      <c r="BN77" s="478"/>
      <c r="BO77" s="478"/>
      <c r="BP77" s="478"/>
      <c r="BQ77" s="478"/>
      <c r="BR77" s="478"/>
      <c r="BS77" s="478"/>
      <c r="BT77" s="478"/>
    </row>
    <row r="78" spans="1:72" s="468" customFormat="1" ht="24" customHeight="1" x14ac:dyDescent="0.2">
      <c r="A78" s="550" t="s">
        <v>365</v>
      </c>
      <c r="B78" s="551"/>
      <c r="C78" s="551"/>
      <c r="D78" s="551"/>
      <c r="E78" s="552"/>
      <c r="F78" s="548"/>
      <c r="G78" s="545"/>
      <c r="H78" s="545"/>
      <c r="I78" s="545" t="s">
        <v>69</v>
      </c>
      <c r="J78" s="545" t="s">
        <v>69</v>
      </c>
      <c r="K78" s="545" t="s">
        <v>69</v>
      </c>
      <c r="L78" s="545" t="s">
        <v>69</v>
      </c>
      <c r="M78" s="545" t="s">
        <v>69</v>
      </c>
      <c r="N78" s="545" t="s">
        <v>69</v>
      </c>
      <c r="O78" s="545" t="s">
        <v>69</v>
      </c>
      <c r="P78" s="545" t="s">
        <v>69</v>
      </c>
      <c r="Q78" s="545"/>
    </row>
    <row r="79" spans="1:72" s="468" customFormat="1" ht="24" customHeight="1" x14ac:dyDescent="0.2">
      <c r="A79" s="550" t="s">
        <v>366</v>
      </c>
      <c r="B79" s="551"/>
      <c r="C79" s="551"/>
      <c r="D79" s="551"/>
      <c r="E79" s="552"/>
      <c r="F79" s="548"/>
      <c r="G79" s="545"/>
      <c r="H79" s="545"/>
      <c r="I79" s="545" t="s">
        <v>69</v>
      </c>
      <c r="J79" s="545" t="s">
        <v>69</v>
      </c>
      <c r="K79" s="545" t="s">
        <v>69</v>
      </c>
      <c r="L79" s="545" t="s">
        <v>69</v>
      </c>
      <c r="M79" s="545" t="s">
        <v>69</v>
      </c>
      <c r="N79" s="545" t="s">
        <v>69</v>
      </c>
      <c r="O79" s="545" t="s">
        <v>69</v>
      </c>
      <c r="P79" s="545" t="s">
        <v>69</v>
      </c>
      <c r="Q79" s="545"/>
      <c r="BG79" s="478"/>
      <c r="BH79" s="478"/>
      <c r="BI79" s="478"/>
      <c r="BJ79" s="478"/>
      <c r="BK79" s="478"/>
      <c r="BL79" s="478"/>
      <c r="BM79" s="478"/>
      <c r="BN79" s="478"/>
      <c r="BO79" s="478"/>
      <c r="BP79" s="478"/>
      <c r="BQ79" s="478"/>
      <c r="BR79" s="478"/>
      <c r="BS79" s="478"/>
      <c r="BT79" s="478"/>
    </row>
    <row r="80" spans="1:72" s="468" customFormat="1" ht="24" customHeight="1" x14ac:dyDescent="0.2">
      <c r="A80" s="550" t="s">
        <v>367</v>
      </c>
      <c r="B80" s="551"/>
      <c r="C80" s="551"/>
      <c r="D80" s="551"/>
      <c r="E80" s="552"/>
      <c r="F80" s="548"/>
      <c r="G80" s="545"/>
      <c r="H80" s="545" t="s">
        <v>69</v>
      </c>
      <c r="I80" s="545" t="s">
        <v>69</v>
      </c>
      <c r="J80" s="545" t="s">
        <v>69</v>
      </c>
      <c r="K80" s="545"/>
      <c r="L80" s="545"/>
      <c r="M80" s="545"/>
      <c r="N80" s="545"/>
      <c r="O80" s="545"/>
      <c r="P80" s="545"/>
      <c r="Q80" s="545"/>
      <c r="Y80" s="478"/>
      <c r="Z80" s="478"/>
      <c r="AA80" s="478"/>
      <c r="AB80" s="478"/>
      <c r="AC80" s="478"/>
      <c r="AD80" s="478"/>
      <c r="AE80" s="478"/>
      <c r="AF80" s="478"/>
      <c r="AG80" s="478"/>
      <c r="AH80" s="478"/>
      <c r="AI80" s="478"/>
      <c r="AJ80" s="478"/>
      <c r="AK80" s="478"/>
      <c r="AL80" s="478"/>
      <c r="AM80" s="478"/>
      <c r="BG80" s="478"/>
      <c r="BH80" s="478"/>
      <c r="BI80" s="478"/>
      <c r="BJ80" s="478"/>
      <c r="BK80" s="478"/>
      <c r="BL80" s="478"/>
      <c r="BM80" s="478"/>
      <c r="BN80" s="478"/>
      <c r="BO80" s="478"/>
      <c r="BP80" s="478"/>
      <c r="BQ80" s="478"/>
      <c r="BR80" s="478"/>
      <c r="BS80" s="478"/>
      <c r="BT80" s="478"/>
    </row>
    <row r="81" spans="1:72" s="468" customFormat="1" ht="24" customHeight="1" x14ac:dyDescent="0.2">
      <c r="A81" s="550" t="s">
        <v>368</v>
      </c>
      <c r="B81" s="551"/>
      <c r="C81" s="551"/>
      <c r="D81" s="551"/>
      <c r="E81" s="552"/>
      <c r="F81" s="548"/>
      <c r="G81" s="545" t="s">
        <v>69</v>
      </c>
      <c r="H81" s="545" t="s">
        <v>69</v>
      </c>
      <c r="I81" s="545" t="s">
        <v>69</v>
      </c>
      <c r="J81" s="545" t="s">
        <v>69</v>
      </c>
      <c r="K81" s="545" t="s">
        <v>69</v>
      </c>
      <c r="L81" s="545" t="s">
        <v>69</v>
      </c>
      <c r="M81" s="545" t="s">
        <v>69</v>
      </c>
      <c r="N81" s="545" t="s">
        <v>69</v>
      </c>
      <c r="O81" s="545" t="s">
        <v>69</v>
      </c>
      <c r="P81" s="545"/>
      <c r="Q81" s="545"/>
      <c r="Y81" s="478"/>
      <c r="Z81" s="478"/>
      <c r="AA81" s="478"/>
      <c r="AB81" s="478"/>
      <c r="AC81" s="478"/>
      <c r="AD81" s="478"/>
      <c r="AE81" s="478"/>
      <c r="AF81" s="478"/>
      <c r="AG81" s="478"/>
      <c r="AH81" s="478"/>
      <c r="AI81" s="478"/>
      <c r="AJ81" s="478"/>
      <c r="AK81" s="478"/>
      <c r="AL81" s="478"/>
      <c r="AM81" s="478"/>
      <c r="BG81" s="478"/>
      <c r="BH81" s="478"/>
      <c r="BI81" s="478"/>
      <c r="BJ81" s="478"/>
      <c r="BK81" s="478"/>
      <c r="BL81" s="478"/>
      <c r="BM81" s="478"/>
      <c r="BN81" s="478"/>
      <c r="BO81" s="478"/>
      <c r="BP81" s="478"/>
      <c r="BQ81" s="478"/>
      <c r="BR81" s="478"/>
      <c r="BS81" s="478"/>
      <c r="BT81" s="478"/>
    </row>
    <row r="82" spans="1:72" s="468" customFormat="1" ht="24" customHeight="1" x14ac:dyDescent="0.2">
      <c r="A82" s="550" t="s">
        <v>369</v>
      </c>
      <c r="B82" s="551"/>
      <c r="C82" s="551"/>
      <c r="D82" s="551"/>
      <c r="E82" s="552"/>
      <c r="F82" s="548"/>
      <c r="G82" s="545"/>
      <c r="H82" s="545"/>
      <c r="I82" s="545"/>
      <c r="J82" s="545" t="s">
        <v>69</v>
      </c>
      <c r="K82" s="545" t="s">
        <v>69</v>
      </c>
      <c r="L82" s="545" t="s">
        <v>69</v>
      </c>
      <c r="M82" s="545" t="s">
        <v>69</v>
      </c>
      <c r="N82" s="545" t="s">
        <v>69</v>
      </c>
      <c r="O82" s="545" t="s">
        <v>69</v>
      </c>
      <c r="P82" s="545" t="s">
        <v>69</v>
      </c>
      <c r="Q82" s="545" t="s">
        <v>69</v>
      </c>
      <c r="Y82" s="478"/>
      <c r="Z82" s="478"/>
      <c r="AA82" s="478"/>
      <c r="AB82" s="478"/>
      <c r="AC82" s="478"/>
      <c r="AD82" s="478"/>
      <c r="AE82" s="478"/>
      <c r="AF82" s="478"/>
      <c r="AG82" s="478"/>
      <c r="AH82" s="478"/>
      <c r="AI82" s="478"/>
      <c r="AJ82" s="478"/>
      <c r="AK82" s="478"/>
      <c r="AL82" s="478"/>
      <c r="AM82" s="478"/>
      <c r="BG82" s="478"/>
      <c r="BH82" s="478"/>
      <c r="BI82" s="478"/>
      <c r="BJ82" s="478"/>
      <c r="BK82" s="478"/>
      <c r="BL82" s="478"/>
      <c r="BM82" s="478"/>
      <c r="BN82" s="478"/>
      <c r="BO82" s="478"/>
      <c r="BP82" s="478"/>
      <c r="BQ82" s="478"/>
      <c r="BR82" s="478"/>
      <c r="BS82" s="478"/>
      <c r="BT82" s="478"/>
    </row>
    <row r="83" spans="1:72" s="468" customFormat="1" ht="24" customHeight="1" x14ac:dyDescent="0.2">
      <c r="A83" s="550" t="s">
        <v>370</v>
      </c>
      <c r="B83" s="551"/>
      <c r="C83" s="551"/>
      <c r="D83" s="551"/>
      <c r="E83" s="552"/>
      <c r="F83" s="548"/>
      <c r="G83" s="545"/>
      <c r="H83" s="545"/>
      <c r="I83" s="545"/>
      <c r="J83" s="545"/>
      <c r="K83" s="545"/>
      <c r="L83" s="545"/>
      <c r="M83" s="545"/>
      <c r="N83" s="545" t="s">
        <v>69</v>
      </c>
      <c r="O83" s="545" t="s">
        <v>69</v>
      </c>
      <c r="P83" s="545" t="s">
        <v>69</v>
      </c>
      <c r="Q83" s="545"/>
      <c r="Y83" s="478"/>
      <c r="Z83" s="478"/>
      <c r="AA83" s="478"/>
      <c r="AB83" s="478"/>
      <c r="AC83" s="478"/>
      <c r="AD83" s="478"/>
      <c r="AE83" s="478"/>
      <c r="AF83" s="478"/>
      <c r="AG83" s="478"/>
      <c r="AH83" s="478"/>
      <c r="AI83" s="478"/>
      <c r="AJ83" s="478"/>
      <c r="AK83" s="478"/>
      <c r="AL83" s="478"/>
      <c r="AM83" s="478"/>
      <c r="BG83" s="478"/>
      <c r="BH83" s="478"/>
      <c r="BI83" s="478"/>
      <c r="BJ83" s="478"/>
      <c r="BK83" s="478"/>
      <c r="BL83" s="478"/>
      <c r="BM83" s="478"/>
      <c r="BN83" s="478"/>
      <c r="BO83" s="478"/>
      <c r="BP83" s="478"/>
      <c r="BQ83" s="478"/>
      <c r="BR83" s="478"/>
      <c r="BS83" s="478"/>
      <c r="BT83" s="478"/>
    </row>
    <row r="84" spans="1:72" s="468" customFormat="1" x14ac:dyDescent="0.2">
      <c r="Y84" s="478"/>
      <c r="Z84" s="478"/>
      <c r="AA84" s="478"/>
      <c r="AB84" s="478"/>
      <c r="AC84" s="478"/>
      <c r="AD84" s="478"/>
      <c r="AE84" s="478"/>
      <c r="AF84" s="478"/>
      <c r="AG84" s="478"/>
      <c r="AH84" s="478"/>
      <c r="AI84" s="478"/>
      <c r="AJ84" s="478"/>
      <c r="AK84" s="478"/>
      <c r="AL84" s="478"/>
      <c r="AM84" s="478"/>
      <c r="BG84" s="478"/>
      <c r="BH84" s="478"/>
      <c r="BI84" s="478"/>
      <c r="BJ84" s="478"/>
      <c r="BK84" s="478"/>
      <c r="BL84" s="478"/>
      <c r="BM84" s="478"/>
      <c r="BN84" s="478"/>
      <c r="BO84" s="478"/>
      <c r="BP84" s="478"/>
      <c r="BQ84" s="478"/>
      <c r="BR84" s="478"/>
      <c r="BS84" s="478"/>
      <c r="BT84" s="478"/>
    </row>
    <row r="85" spans="1:72" s="468" customFormat="1" x14ac:dyDescent="0.2">
      <c r="Y85" s="478"/>
      <c r="Z85" s="478"/>
      <c r="AA85" s="478"/>
      <c r="AB85" s="478"/>
      <c r="AC85" s="478"/>
      <c r="AD85" s="478"/>
      <c r="AE85" s="478"/>
      <c r="AF85" s="478"/>
      <c r="AG85" s="478"/>
      <c r="AH85" s="478"/>
      <c r="AI85" s="478"/>
      <c r="AJ85" s="478"/>
      <c r="AK85" s="478"/>
      <c r="AL85" s="478"/>
      <c r="AM85" s="478"/>
      <c r="BG85" s="478"/>
      <c r="BH85" s="478"/>
      <c r="BI85" s="478"/>
      <c r="BJ85" s="478"/>
      <c r="BK85" s="478"/>
      <c r="BL85" s="478"/>
      <c r="BM85" s="478"/>
      <c r="BN85" s="478"/>
      <c r="BO85" s="478"/>
      <c r="BP85" s="478"/>
      <c r="BQ85" s="478"/>
      <c r="BR85" s="478"/>
      <c r="BS85" s="478"/>
      <c r="BT85" s="478"/>
    </row>
    <row r="86" spans="1:72" s="468" customFormat="1" x14ac:dyDescent="0.2">
      <c r="Y86" s="478"/>
      <c r="Z86" s="478"/>
      <c r="AA86" s="478"/>
      <c r="AB86" s="478"/>
      <c r="AC86" s="478"/>
      <c r="AD86" s="478"/>
      <c r="AE86" s="478"/>
      <c r="AF86" s="478"/>
      <c r="AG86" s="478"/>
      <c r="AH86" s="478"/>
      <c r="AI86" s="478"/>
      <c r="AJ86" s="478"/>
      <c r="AK86" s="478"/>
      <c r="AL86" s="478"/>
      <c r="AM86" s="478"/>
      <c r="BG86" s="478"/>
      <c r="BH86" s="478"/>
      <c r="BI86" s="478"/>
      <c r="BJ86" s="478"/>
      <c r="BK86" s="478"/>
      <c r="BL86" s="478"/>
      <c r="BM86" s="478"/>
      <c r="BN86" s="478"/>
      <c r="BO86" s="478"/>
      <c r="BP86" s="478"/>
      <c r="BQ86" s="478"/>
      <c r="BR86" s="478"/>
      <c r="BS86" s="478"/>
      <c r="BT86" s="478"/>
    </row>
    <row r="87" spans="1:72" s="468" customFormat="1" x14ac:dyDescent="0.2">
      <c r="Y87" s="478"/>
      <c r="Z87" s="478"/>
      <c r="AA87" s="478"/>
      <c r="AB87" s="478"/>
      <c r="AC87" s="478"/>
      <c r="AD87" s="478"/>
      <c r="AE87" s="478"/>
      <c r="AF87" s="478"/>
      <c r="AG87" s="478"/>
      <c r="AH87" s="478"/>
      <c r="AI87" s="478"/>
      <c r="AJ87" s="478"/>
      <c r="AK87" s="478"/>
      <c r="AL87" s="478"/>
      <c r="AM87" s="478"/>
      <c r="BG87" s="478"/>
      <c r="BH87" s="478"/>
      <c r="BI87" s="478"/>
      <c r="BJ87" s="478"/>
      <c r="BK87" s="478"/>
      <c r="BL87" s="478"/>
      <c r="BM87" s="478"/>
      <c r="BN87" s="478"/>
      <c r="BO87" s="478"/>
      <c r="BP87" s="478"/>
      <c r="BQ87" s="478"/>
      <c r="BR87" s="478"/>
      <c r="BS87" s="478"/>
      <c r="BT87" s="478"/>
    </row>
    <row r="88" spans="1:72" s="468" customFormat="1" x14ac:dyDescent="0.2">
      <c r="Y88" s="478"/>
      <c r="Z88" s="478"/>
      <c r="AA88" s="478"/>
      <c r="AB88" s="478"/>
      <c r="AC88" s="478"/>
      <c r="AD88" s="478"/>
      <c r="AE88" s="478"/>
      <c r="AF88" s="478"/>
      <c r="AG88" s="478"/>
      <c r="AH88" s="478"/>
      <c r="AI88" s="478"/>
      <c r="AJ88" s="478"/>
      <c r="AK88" s="478"/>
      <c r="AL88" s="478"/>
      <c r="AM88" s="478"/>
      <c r="BG88" s="478"/>
      <c r="BH88" s="478"/>
      <c r="BI88" s="478"/>
      <c r="BJ88" s="478"/>
      <c r="BK88" s="478"/>
      <c r="BL88" s="478"/>
      <c r="BM88" s="478"/>
      <c r="BN88" s="478"/>
      <c r="BO88" s="478"/>
      <c r="BP88" s="478"/>
      <c r="BQ88" s="478"/>
      <c r="BR88" s="478"/>
      <c r="BS88" s="478"/>
      <c r="BT88" s="478"/>
    </row>
    <row r="89" spans="1:72" x14ac:dyDescent="0.2">
      <c r="A89" s="468"/>
      <c r="B89" s="468"/>
      <c r="C89" s="468"/>
      <c r="D89" s="468"/>
      <c r="E89" s="468"/>
      <c r="F89" s="468"/>
      <c r="G89" s="468"/>
      <c r="H89" s="468"/>
      <c r="I89" s="468"/>
      <c r="J89" s="468"/>
    </row>
    <row r="90" spans="1:72" x14ac:dyDescent="0.2">
      <c r="A90" s="468"/>
      <c r="B90" s="468"/>
      <c r="C90" s="468"/>
      <c r="D90" s="468"/>
      <c r="E90" s="468"/>
      <c r="F90" s="468"/>
      <c r="G90" s="468"/>
      <c r="H90" s="468"/>
      <c r="I90" s="468"/>
      <c r="J90" s="468"/>
    </row>
    <row r="91" spans="1:72" x14ac:dyDescent="0.2">
      <c r="A91" s="468"/>
      <c r="B91" s="468"/>
      <c r="C91" s="468"/>
      <c r="D91" s="468"/>
      <c r="E91" s="468"/>
      <c r="F91" s="468"/>
      <c r="G91" s="468"/>
      <c r="H91" s="468"/>
      <c r="I91" s="468"/>
      <c r="J91" s="468"/>
    </row>
    <row r="92" spans="1:72" s="549" customFormat="1" x14ac:dyDescent="0.2"/>
    <row r="93" spans="1:72" s="549" customFormat="1" x14ac:dyDescent="0.2"/>
    <row r="94" spans="1:72" s="549" customFormat="1" x14ac:dyDescent="0.2"/>
    <row r="95" spans="1:72" s="549" customFormat="1" x14ac:dyDescent="0.2"/>
    <row r="96" spans="1:72" s="549" customFormat="1" x14ac:dyDescent="0.2"/>
    <row r="97" spans="40:58" s="549" customFormat="1" x14ac:dyDescent="0.2"/>
    <row r="98" spans="40:58" s="549" customFormat="1" x14ac:dyDescent="0.2"/>
    <row r="99" spans="40:58" s="549" customFormat="1" x14ac:dyDescent="0.2"/>
    <row r="100" spans="40:58" s="549" customFormat="1" x14ac:dyDescent="0.2"/>
    <row r="101" spans="40:58" s="549" customFormat="1" x14ac:dyDescent="0.2"/>
    <row r="102" spans="40:58" s="549" customFormat="1" x14ac:dyDescent="0.2"/>
    <row r="103" spans="40:58" s="549" customFormat="1" x14ac:dyDescent="0.2"/>
    <row r="104" spans="40:58" x14ac:dyDescent="0.2">
      <c r="AN104" s="549"/>
      <c r="AO104" s="549"/>
      <c r="AP104" s="549"/>
      <c r="AQ104" s="549"/>
      <c r="AR104" s="549"/>
      <c r="AS104" s="549"/>
      <c r="AT104" s="549"/>
      <c r="AU104" s="549"/>
      <c r="AV104" s="549"/>
      <c r="AW104" s="549"/>
      <c r="AX104" s="549"/>
      <c r="AY104" s="549"/>
      <c r="AZ104" s="549"/>
      <c r="BA104" s="549"/>
      <c r="BB104" s="549"/>
      <c r="BC104" s="549"/>
      <c r="BD104" s="549"/>
      <c r="BE104" s="549"/>
      <c r="BF104" s="549"/>
    </row>
    <row r="105" spans="40:58" x14ac:dyDescent="0.2">
      <c r="AN105" s="549"/>
      <c r="AO105" s="549"/>
      <c r="AP105" s="549"/>
      <c r="AQ105" s="549"/>
      <c r="AR105" s="549"/>
      <c r="AS105" s="549"/>
      <c r="AT105" s="549"/>
      <c r="AU105" s="549"/>
      <c r="AV105" s="549"/>
      <c r="AW105" s="549"/>
      <c r="AX105" s="549"/>
      <c r="AY105" s="549"/>
      <c r="AZ105" s="549"/>
      <c r="BA105" s="549"/>
      <c r="BB105" s="549"/>
      <c r="BC105" s="549"/>
      <c r="BD105" s="549"/>
      <c r="BE105" s="549"/>
      <c r="BF105" s="549"/>
    </row>
    <row r="106" spans="40:58" x14ac:dyDescent="0.2">
      <c r="AN106" s="549"/>
      <c r="AO106" s="549"/>
      <c r="AP106" s="549"/>
      <c r="AQ106" s="549"/>
      <c r="AR106" s="549"/>
      <c r="AS106" s="549"/>
      <c r="AT106" s="549"/>
      <c r="AU106" s="549"/>
      <c r="AV106" s="549"/>
      <c r="AW106" s="549"/>
      <c r="AX106" s="549"/>
      <c r="AY106" s="549"/>
      <c r="AZ106" s="549"/>
      <c r="BA106" s="549"/>
      <c r="BB106" s="549"/>
      <c r="BC106" s="549"/>
      <c r="BD106" s="549"/>
      <c r="BE106" s="549"/>
      <c r="BF106" s="549"/>
    </row>
    <row r="107" spans="40:58" x14ac:dyDescent="0.2">
      <c r="AN107" s="549"/>
      <c r="AO107" s="549"/>
      <c r="AP107" s="549"/>
      <c r="AQ107" s="549"/>
      <c r="AR107" s="549"/>
      <c r="AS107" s="549"/>
      <c r="AT107" s="549"/>
      <c r="AU107" s="549"/>
      <c r="AV107" s="549"/>
      <c r="AW107" s="549"/>
      <c r="AX107" s="549"/>
      <c r="AY107" s="549"/>
      <c r="AZ107" s="549"/>
      <c r="BA107" s="549"/>
      <c r="BB107" s="549"/>
      <c r="BC107" s="549"/>
      <c r="BD107" s="549"/>
      <c r="BE107" s="549"/>
      <c r="BF107" s="549"/>
    </row>
    <row r="108" spans="40:58" x14ac:dyDescent="0.2">
      <c r="AN108" s="549"/>
      <c r="AO108" s="549"/>
      <c r="AP108" s="549"/>
      <c r="AQ108" s="549"/>
      <c r="AR108" s="549"/>
      <c r="AS108" s="549"/>
      <c r="AT108" s="549"/>
      <c r="AU108" s="549"/>
      <c r="AV108" s="549"/>
      <c r="AW108" s="549"/>
      <c r="AX108" s="549"/>
      <c r="AY108" s="549"/>
      <c r="AZ108" s="549"/>
      <c r="BA108" s="549"/>
      <c r="BB108" s="549"/>
      <c r="BC108" s="549"/>
      <c r="BD108" s="549"/>
      <c r="BE108" s="549"/>
      <c r="BF108" s="549"/>
    </row>
    <row r="109" spans="40:58" x14ac:dyDescent="0.2">
      <c r="AN109" s="549"/>
      <c r="AO109" s="549"/>
      <c r="AP109" s="549"/>
      <c r="AQ109" s="549"/>
      <c r="AR109" s="549"/>
      <c r="AS109" s="549"/>
      <c r="AT109" s="549"/>
      <c r="AU109" s="549"/>
      <c r="AV109" s="549"/>
      <c r="AW109" s="549"/>
      <c r="AX109" s="549"/>
      <c r="AY109" s="549"/>
      <c r="AZ109" s="549"/>
      <c r="BA109" s="549"/>
      <c r="BB109" s="549"/>
      <c r="BC109" s="549"/>
      <c r="BD109" s="549"/>
      <c r="BE109" s="549"/>
      <c r="BF109" s="549"/>
    </row>
    <row r="110" spans="40:58" x14ac:dyDescent="0.2">
      <c r="AN110" s="549"/>
      <c r="AO110" s="549"/>
      <c r="AP110" s="549"/>
      <c r="AQ110" s="549"/>
      <c r="AR110" s="549"/>
      <c r="AS110" s="549"/>
      <c r="AT110" s="549"/>
      <c r="AU110" s="549"/>
      <c r="AV110" s="549"/>
      <c r="AW110" s="549"/>
      <c r="AX110" s="549"/>
      <c r="AY110" s="549"/>
      <c r="AZ110" s="549"/>
      <c r="BA110" s="549"/>
      <c r="BB110" s="549"/>
      <c r="BC110" s="549"/>
      <c r="BD110" s="549"/>
      <c r="BE110" s="549"/>
      <c r="BF110" s="549"/>
    </row>
    <row r="111" spans="40:58" x14ac:dyDescent="0.2">
      <c r="AN111" s="549"/>
      <c r="AO111" s="549"/>
      <c r="AP111" s="549"/>
      <c r="AQ111" s="549"/>
      <c r="AR111" s="549"/>
      <c r="AS111" s="549"/>
      <c r="AT111" s="549"/>
      <c r="AU111" s="549"/>
      <c r="AV111" s="549"/>
      <c r="AW111" s="549"/>
      <c r="AX111" s="549"/>
      <c r="AY111" s="549"/>
      <c r="AZ111" s="549"/>
      <c r="BA111" s="549"/>
      <c r="BB111" s="549"/>
      <c r="BC111" s="549"/>
      <c r="BD111" s="549"/>
      <c r="BE111" s="549"/>
      <c r="BF111" s="549"/>
    </row>
    <row r="112" spans="40:58" x14ac:dyDescent="0.2">
      <c r="AN112" s="549"/>
      <c r="AO112" s="549"/>
      <c r="AP112" s="549"/>
      <c r="AQ112" s="549"/>
      <c r="AR112" s="549"/>
      <c r="AS112" s="549"/>
      <c r="AT112" s="549"/>
      <c r="AU112" s="549"/>
      <c r="AV112" s="549"/>
      <c r="AW112" s="549"/>
      <c r="AX112" s="549"/>
      <c r="AY112" s="549"/>
      <c r="AZ112" s="549"/>
      <c r="BA112" s="549"/>
      <c r="BB112" s="549"/>
      <c r="BC112" s="549"/>
      <c r="BD112" s="549"/>
      <c r="BE112" s="549"/>
      <c r="BF112" s="549"/>
    </row>
    <row r="113" spans="40:58" x14ac:dyDescent="0.2">
      <c r="AN113" s="549"/>
      <c r="AO113" s="549"/>
      <c r="AP113" s="549"/>
      <c r="AQ113" s="549"/>
      <c r="AR113" s="549"/>
      <c r="AS113" s="549"/>
      <c r="AT113" s="549"/>
      <c r="AU113" s="549"/>
      <c r="AV113" s="549"/>
      <c r="AW113" s="549"/>
      <c r="AX113" s="549"/>
      <c r="AY113" s="549"/>
      <c r="AZ113" s="549"/>
      <c r="BA113" s="549"/>
      <c r="BB113" s="549"/>
      <c r="BC113" s="549"/>
      <c r="BD113" s="549"/>
      <c r="BE113" s="549"/>
      <c r="BF113" s="549"/>
    </row>
    <row r="114" spans="40:58" x14ac:dyDescent="0.2">
      <c r="AN114" s="549"/>
      <c r="AO114" s="549"/>
      <c r="AP114" s="549"/>
      <c r="AQ114" s="549"/>
      <c r="AR114" s="549"/>
      <c r="AS114" s="549"/>
      <c r="AT114" s="549"/>
      <c r="AU114" s="549"/>
      <c r="AV114" s="549"/>
      <c r="AW114" s="549"/>
      <c r="AX114" s="549"/>
      <c r="AY114" s="549"/>
      <c r="AZ114" s="549"/>
      <c r="BA114" s="549"/>
      <c r="BB114" s="549"/>
      <c r="BC114" s="549"/>
      <c r="BD114" s="549"/>
      <c r="BE114" s="549"/>
      <c r="BF114" s="549"/>
    </row>
    <row r="115" spans="40:58" x14ac:dyDescent="0.2">
      <c r="AN115" s="549"/>
      <c r="AO115" s="549"/>
      <c r="AP115" s="549"/>
      <c r="AQ115" s="549"/>
      <c r="AR115" s="549"/>
      <c r="AS115" s="549"/>
      <c r="AT115" s="549"/>
      <c r="AU115" s="549"/>
      <c r="AV115" s="549"/>
      <c r="AW115" s="549"/>
      <c r="AX115" s="549"/>
      <c r="AY115" s="549"/>
      <c r="AZ115" s="549"/>
      <c r="BA115" s="549"/>
      <c r="BB115" s="549"/>
      <c r="BC115" s="549"/>
      <c r="BD115" s="549"/>
      <c r="BE115" s="549"/>
      <c r="BF115" s="549"/>
    </row>
    <row r="116" spans="40:58" x14ac:dyDescent="0.2">
      <c r="AN116" s="549"/>
      <c r="AO116" s="549"/>
      <c r="AP116" s="549"/>
      <c r="AQ116" s="549"/>
      <c r="AR116" s="549"/>
      <c r="AS116" s="549"/>
      <c r="AT116" s="549"/>
      <c r="AU116" s="549"/>
      <c r="AV116" s="549"/>
      <c r="AW116" s="549"/>
      <c r="AX116" s="549"/>
      <c r="AY116" s="549"/>
      <c r="AZ116" s="549"/>
      <c r="BA116" s="549"/>
      <c r="BB116" s="549"/>
      <c r="BC116" s="549"/>
      <c r="BD116" s="549"/>
      <c r="BE116" s="549"/>
      <c r="BF116" s="549"/>
    </row>
    <row r="117" spans="40:58" x14ac:dyDescent="0.2">
      <c r="AN117" s="549"/>
      <c r="AO117" s="549"/>
      <c r="AP117" s="549"/>
      <c r="AQ117" s="549"/>
      <c r="AR117" s="549"/>
      <c r="AS117" s="549"/>
      <c r="AT117" s="549"/>
      <c r="AU117" s="549"/>
      <c r="AV117" s="549"/>
      <c r="AW117" s="549"/>
      <c r="AX117" s="549"/>
      <c r="AY117" s="549"/>
      <c r="AZ117" s="549"/>
      <c r="BA117" s="549"/>
      <c r="BB117" s="549"/>
      <c r="BC117" s="549"/>
      <c r="BD117" s="549"/>
      <c r="BE117" s="549"/>
      <c r="BF117" s="549"/>
    </row>
    <row r="118" spans="40:58" x14ac:dyDescent="0.2">
      <c r="AN118" s="549"/>
      <c r="AO118" s="549"/>
      <c r="AP118" s="549"/>
      <c r="AQ118" s="549"/>
      <c r="AR118" s="549"/>
      <c r="AS118" s="549"/>
      <c r="AT118" s="549"/>
      <c r="AU118" s="549"/>
      <c r="AV118" s="549"/>
      <c r="AW118" s="549"/>
      <c r="AX118" s="549"/>
      <c r="AY118" s="549"/>
      <c r="AZ118" s="549"/>
      <c r="BA118" s="549"/>
      <c r="BB118" s="549"/>
      <c r="BC118" s="549"/>
      <c r="BD118" s="549"/>
      <c r="BE118" s="549"/>
      <c r="BF118" s="549"/>
    </row>
    <row r="119" spans="40:58" x14ac:dyDescent="0.2">
      <c r="AN119" s="549"/>
      <c r="AO119" s="549"/>
      <c r="AP119" s="549"/>
      <c r="AQ119" s="549"/>
      <c r="AR119" s="549"/>
      <c r="AS119" s="549"/>
      <c r="AT119" s="549"/>
      <c r="AU119" s="549"/>
      <c r="AV119" s="549"/>
      <c r="AW119" s="549"/>
      <c r="AX119" s="549"/>
      <c r="AY119" s="549"/>
      <c r="AZ119" s="549"/>
      <c r="BA119" s="549"/>
      <c r="BB119" s="549"/>
      <c r="BC119" s="549"/>
      <c r="BD119" s="549"/>
      <c r="BE119" s="549"/>
      <c r="BF119" s="549"/>
    </row>
    <row r="120" spans="40:58" x14ac:dyDescent="0.2">
      <c r="AN120" s="549"/>
      <c r="AO120" s="549"/>
      <c r="AP120" s="549"/>
      <c r="AQ120" s="549"/>
      <c r="AR120" s="549"/>
      <c r="AS120" s="549"/>
      <c r="AT120" s="549"/>
      <c r="AU120" s="549"/>
      <c r="AV120" s="549"/>
      <c r="AW120" s="549"/>
      <c r="AX120" s="549"/>
      <c r="AY120" s="549"/>
      <c r="AZ120" s="549"/>
      <c r="BA120" s="549"/>
      <c r="BB120" s="549"/>
      <c r="BC120" s="549"/>
      <c r="BD120" s="549"/>
      <c r="BE120" s="549"/>
      <c r="BF120" s="549"/>
    </row>
    <row r="121" spans="40:58" x14ac:dyDescent="0.2">
      <c r="AN121" s="549"/>
      <c r="AO121" s="549"/>
      <c r="AP121" s="549"/>
      <c r="AQ121" s="549"/>
      <c r="AR121" s="549"/>
      <c r="AS121" s="549"/>
      <c r="AT121" s="549"/>
      <c r="AU121" s="549"/>
      <c r="AV121" s="549"/>
      <c r="AW121" s="549"/>
      <c r="AX121" s="549"/>
      <c r="AY121" s="549"/>
      <c r="AZ121" s="549"/>
      <c r="BA121" s="549"/>
      <c r="BB121" s="549"/>
      <c r="BC121" s="549"/>
      <c r="BD121" s="549"/>
      <c r="BE121" s="549"/>
      <c r="BF121" s="549"/>
    </row>
    <row r="122" spans="40:58" x14ac:dyDescent="0.2">
      <c r="AN122" s="549"/>
      <c r="AO122" s="549"/>
      <c r="AP122" s="549"/>
      <c r="AQ122" s="549"/>
      <c r="AR122" s="549"/>
      <c r="AS122" s="549"/>
      <c r="AT122" s="549"/>
      <c r="AU122" s="549"/>
      <c r="AV122" s="549"/>
      <c r="AW122" s="549"/>
      <c r="AX122" s="549"/>
      <c r="AY122" s="549"/>
      <c r="AZ122" s="549"/>
      <c r="BA122" s="549"/>
      <c r="BB122" s="549"/>
      <c r="BC122" s="549"/>
      <c r="BD122" s="549"/>
      <c r="BE122" s="549"/>
      <c r="BF122" s="549"/>
    </row>
    <row r="123" spans="40:58" x14ac:dyDescent="0.2">
      <c r="AN123" s="549"/>
      <c r="AO123" s="549"/>
      <c r="AP123" s="549"/>
      <c r="AQ123" s="549"/>
      <c r="AR123" s="549"/>
      <c r="AS123" s="549"/>
      <c r="AT123" s="549"/>
      <c r="AU123" s="549"/>
      <c r="AV123" s="549"/>
      <c r="AW123" s="549"/>
      <c r="AX123" s="549"/>
      <c r="AY123" s="549"/>
      <c r="AZ123" s="549"/>
      <c r="BA123" s="549"/>
      <c r="BB123" s="549"/>
      <c r="BC123" s="549"/>
      <c r="BD123" s="549"/>
      <c r="BE123" s="549"/>
      <c r="BF123" s="549"/>
    </row>
    <row r="124" spans="40:58" x14ac:dyDescent="0.2">
      <c r="AN124" s="549"/>
      <c r="AO124" s="549"/>
      <c r="AP124" s="549"/>
      <c r="AQ124" s="549"/>
      <c r="AR124" s="549"/>
      <c r="AS124" s="549"/>
      <c r="AT124" s="549"/>
      <c r="AU124" s="549"/>
      <c r="AV124" s="549"/>
      <c r="AW124" s="549"/>
      <c r="AX124" s="549"/>
      <c r="AY124" s="549"/>
      <c r="AZ124" s="549"/>
      <c r="BA124" s="549"/>
      <c r="BB124" s="549"/>
      <c r="BC124" s="549"/>
      <c r="BD124" s="549"/>
      <c r="BE124" s="549"/>
      <c r="BF124" s="549"/>
    </row>
    <row r="125" spans="40:58" x14ac:dyDescent="0.2">
      <c r="AN125" s="549"/>
      <c r="AO125" s="549"/>
      <c r="AP125" s="549"/>
      <c r="AQ125" s="549"/>
      <c r="AR125" s="549"/>
      <c r="AS125" s="549"/>
      <c r="AT125" s="549"/>
      <c r="AU125" s="549"/>
      <c r="AV125" s="549"/>
      <c r="AW125" s="549"/>
      <c r="AX125" s="549"/>
      <c r="AY125" s="549"/>
      <c r="AZ125" s="549"/>
      <c r="BA125" s="549"/>
      <c r="BB125" s="549"/>
      <c r="BC125" s="549"/>
      <c r="BD125" s="549"/>
      <c r="BE125" s="549"/>
      <c r="BF125" s="549"/>
    </row>
    <row r="126" spans="40:58" x14ac:dyDescent="0.2">
      <c r="AN126" s="549"/>
      <c r="AO126" s="549"/>
      <c r="AP126" s="549"/>
      <c r="AQ126" s="549"/>
      <c r="AR126" s="549"/>
      <c r="AS126" s="549"/>
      <c r="AT126" s="549"/>
      <c r="AU126" s="549"/>
      <c r="AV126" s="549"/>
      <c r="AW126" s="549"/>
      <c r="AX126" s="549"/>
      <c r="AY126" s="549"/>
      <c r="AZ126" s="549"/>
      <c r="BA126" s="549"/>
      <c r="BB126" s="549"/>
      <c r="BC126" s="549"/>
      <c r="BD126" s="549"/>
      <c r="BE126" s="549"/>
      <c r="BF126" s="549"/>
    </row>
    <row r="127" spans="40:58" x14ac:dyDescent="0.2">
      <c r="AN127" s="549"/>
      <c r="AO127" s="549"/>
      <c r="AP127" s="549"/>
      <c r="AQ127" s="549"/>
      <c r="AR127" s="549"/>
      <c r="AS127" s="549"/>
      <c r="AT127" s="549"/>
      <c r="AU127" s="549"/>
      <c r="AV127" s="549"/>
      <c r="AW127" s="549"/>
      <c r="AX127" s="549"/>
      <c r="AY127" s="549"/>
      <c r="AZ127" s="549"/>
      <c r="BA127" s="549"/>
      <c r="BB127" s="549"/>
      <c r="BC127" s="549"/>
      <c r="BD127" s="549"/>
      <c r="BE127" s="549"/>
      <c r="BF127" s="549"/>
    </row>
    <row r="128" spans="40:58" x14ac:dyDescent="0.2">
      <c r="AN128" s="549"/>
      <c r="AO128" s="549"/>
      <c r="AP128" s="549"/>
      <c r="AQ128" s="549"/>
      <c r="AR128" s="549"/>
      <c r="AS128" s="549"/>
      <c r="AT128" s="549"/>
      <c r="AU128" s="549"/>
      <c r="AV128" s="549"/>
      <c r="AW128" s="549"/>
      <c r="AX128" s="549"/>
      <c r="AY128" s="549"/>
      <c r="AZ128" s="549"/>
      <c r="BA128" s="549"/>
      <c r="BB128" s="549"/>
      <c r="BC128" s="549"/>
      <c r="BD128" s="549"/>
      <c r="BE128" s="549"/>
      <c r="BF128" s="549"/>
    </row>
    <row r="129" spans="40:58" x14ac:dyDescent="0.2">
      <c r="AN129" s="549"/>
      <c r="AO129" s="549"/>
      <c r="AP129" s="549"/>
      <c r="AQ129" s="549"/>
      <c r="AR129" s="549"/>
      <c r="AS129" s="549"/>
      <c r="AT129" s="549"/>
      <c r="AU129" s="549"/>
      <c r="AV129" s="549"/>
      <c r="AW129" s="549"/>
      <c r="AX129" s="549"/>
      <c r="AY129" s="549"/>
      <c r="AZ129" s="549"/>
      <c r="BA129" s="549"/>
      <c r="BB129" s="549"/>
      <c r="BC129" s="549"/>
      <c r="BD129" s="549"/>
      <c r="BE129" s="549"/>
      <c r="BF129" s="549"/>
    </row>
    <row r="130" spans="40:58" x14ac:dyDescent="0.2">
      <c r="AN130" s="549"/>
      <c r="AO130" s="549"/>
      <c r="AP130" s="549"/>
      <c r="AQ130" s="549"/>
      <c r="AR130" s="549"/>
      <c r="AS130" s="549"/>
      <c r="AT130" s="549"/>
      <c r="AU130" s="549"/>
      <c r="AV130" s="549"/>
      <c r="AW130" s="549"/>
      <c r="AX130" s="549"/>
      <c r="AY130" s="549"/>
      <c r="AZ130" s="549"/>
      <c r="BA130" s="549"/>
      <c r="BB130" s="549"/>
      <c r="BC130" s="549"/>
      <c r="BD130" s="549"/>
      <c r="BE130" s="549"/>
      <c r="BF130" s="549"/>
    </row>
    <row r="131" spans="40:58" x14ac:dyDescent="0.2">
      <c r="AN131" s="549"/>
      <c r="AO131" s="549"/>
      <c r="AP131" s="549"/>
      <c r="AQ131" s="549"/>
      <c r="AR131" s="549"/>
      <c r="AS131" s="549"/>
      <c r="AT131" s="549"/>
      <c r="AU131" s="549"/>
      <c r="AV131" s="549"/>
      <c r="AW131" s="549"/>
      <c r="AX131" s="549"/>
      <c r="AY131" s="549"/>
      <c r="AZ131" s="549"/>
      <c r="BA131" s="549"/>
      <c r="BB131" s="549"/>
      <c r="BC131" s="549"/>
      <c r="BD131" s="549"/>
      <c r="BE131" s="549"/>
      <c r="BF131" s="549"/>
    </row>
    <row r="132" spans="40:58" x14ac:dyDescent="0.2">
      <c r="AN132" s="549"/>
      <c r="AO132" s="549"/>
      <c r="AP132" s="549"/>
      <c r="AQ132" s="549"/>
      <c r="AR132" s="549"/>
      <c r="AS132" s="549"/>
      <c r="AT132" s="549"/>
      <c r="AU132" s="549"/>
      <c r="AV132" s="549"/>
      <c r="AW132" s="549"/>
      <c r="AX132" s="549"/>
      <c r="AY132" s="549"/>
      <c r="AZ132" s="549"/>
      <c r="BA132" s="549"/>
      <c r="BB132" s="549"/>
      <c r="BC132" s="549"/>
      <c r="BD132" s="549"/>
      <c r="BE132" s="549"/>
      <c r="BF132" s="549"/>
    </row>
    <row r="133" spans="40:58" x14ac:dyDescent="0.2">
      <c r="AN133" s="549"/>
      <c r="AO133" s="549"/>
      <c r="AP133" s="549"/>
      <c r="AQ133" s="549"/>
      <c r="AR133" s="549"/>
      <c r="AS133" s="549"/>
      <c r="AT133" s="549"/>
      <c r="AU133" s="549"/>
      <c r="AV133" s="549"/>
      <c r="AW133" s="549"/>
      <c r="AX133" s="549"/>
      <c r="AY133" s="549"/>
      <c r="AZ133" s="549"/>
      <c r="BA133" s="549"/>
      <c r="BB133" s="549"/>
      <c r="BC133" s="549"/>
      <c r="BD133" s="549"/>
      <c r="BE133" s="549"/>
      <c r="BF133" s="549"/>
    </row>
    <row r="134" spans="40:58" x14ac:dyDescent="0.2">
      <c r="AN134" s="549"/>
      <c r="AO134" s="549"/>
      <c r="AP134" s="549"/>
      <c r="AQ134" s="549"/>
      <c r="AR134" s="549"/>
      <c r="AS134" s="549"/>
      <c r="AT134" s="549"/>
      <c r="AU134" s="549"/>
      <c r="AV134" s="549"/>
      <c r="AW134" s="549"/>
      <c r="AX134" s="549"/>
      <c r="AY134" s="549"/>
      <c r="AZ134" s="549"/>
      <c r="BA134" s="549"/>
      <c r="BB134" s="549"/>
      <c r="BC134" s="549"/>
      <c r="BD134" s="549"/>
      <c r="BE134" s="549"/>
      <c r="BF134" s="549"/>
    </row>
    <row r="135" spans="40:58" x14ac:dyDescent="0.2">
      <c r="AN135" s="549"/>
      <c r="AO135" s="549"/>
      <c r="AP135" s="549"/>
      <c r="AQ135" s="549"/>
      <c r="AR135" s="549"/>
      <c r="AS135" s="549"/>
      <c r="AT135" s="549"/>
      <c r="AU135" s="549"/>
      <c r="AV135" s="549"/>
      <c r="AW135" s="549"/>
      <c r="AX135" s="549"/>
      <c r="AY135" s="549"/>
      <c r="AZ135" s="549"/>
      <c r="BA135" s="549"/>
      <c r="BB135" s="549"/>
      <c r="BC135" s="549"/>
      <c r="BD135" s="549"/>
      <c r="BE135" s="549"/>
      <c r="BF135" s="549"/>
    </row>
    <row r="136" spans="40:58" x14ac:dyDescent="0.2">
      <c r="AN136" s="549"/>
      <c r="AO136" s="549"/>
      <c r="AP136" s="549"/>
      <c r="AQ136" s="549"/>
      <c r="AR136" s="549"/>
      <c r="AS136" s="549"/>
      <c r="AT136" s="549"/>
      <c r="AU136" s="549"/>
      <c r="AV136" s="549"/>
      <c r="AW136" s="549"/>
      <c r="AX136" s="549"/>
      <c r="AY136" s="549"/>
      <c r="AZ136" s="549"/>
      <c r="BA136" s="549"/>
      <c r="BB136" s="549"/>
      <c r="BC136" s="549"/>
      <c r="BD136" s="549"/>
      <c r="BE136" s="549"/>
      <c r="BF136" s="549"/>
    </row>
    <row r="137" spans="40:58" x14ac:dyDescent="0.2">
      <c r="AN137" s="549"/>
      <c r="AO137" s="549"/>
      <c r="AP137" s="549"/>
      <c r="AQ137" s="549"/>
      <c r="AR137" s="549"/>
      <c r="AS137" s="549"/>
      <c r="AT137" s="549"/>
      <c r="AU137" s="549"/>
      <c r="AV137" s="549"/>
      <c r="AW137" s="549"/>
      <c r="AX137" s="549"/>
      <c r="AY137" s="549"/>
      <c r="AZ137" s="549"/>
      <c r="BA137" s="549"/>
      <c r="BB137" s="549"/>
      <c r="BC137" s="549"/>
      <c r="BD137" s="549"/>
      <c r="BE137" s="549"/>
      <c r="BF137" s="549"/>
    </row>
    <row r="138" spans="40:58" x14ac:dyDescent="0.2">
      <c r="AN138" s="549"/>
      <c r="AO138" s="549"/>
      <c r="AP138" s="549"/>
      <c r="AQ138" s="549"/>
      <c r="AR138" s="549"/>
      <c r="AS138" s="549"/>
      <c r="AT138" s="549"/>
      <c r="AU138" s="549"/>
      <c r="AV138" s="549"/>
      <c r="AW138" s="549"/>
      <c r="AX138" s="549"/>
      <c r="AY138" s="549"/>
      <c r="AZ138" s="549"/>
      <c r="BA138" s="549"/>
      <c r="BB138" s="549"/>
      <c r="BC138" s="549"/>
      <c r="BD138" s="549"/>
      <c r="BE138" s="549"/>
      <c r="BF138" s="549"/>
    </row>
    <row r="139" spans="40:58" x14ac:dyDescent="0.2">
      <c r="AN139" s="549"/>
      <c r="AO139" s="549"/>
      <c r="AP139" s="549"/>
      <c r="AQ139" s="549"/>
      <c r="AR139" s="549"/>
      <c r="AS139" s="549"/>
      <c r="AT139" s="549"/>
      <c r="AU139" s="549"/>
      <c r="AV139" s="549"/>
      <c r="AW139" s="549"/>
      <c r="AX139" s="549"/>
      <c r="AY139" s="549"/>
      <c r="AZ139" s="549"/>
      <c r="BA139" s="549"/>
      <c r="BB139" s="549"/>
      <c r="BC139" s="549"/>
      <c r="BD139" s="549"/>
      <c r="BE139" s="549"/>
      <c r="BF139" s="549"/>
    </row>
    <row r="140" spans="40:58" x14ac:dyDescent="0.2">
      <c r="AN140" s="549"/>
      <c r="AO140" s="549"/>
      <c r="AP140" s="549"/>
      <c r="AQ140" s="549"/>
      <c r="AR140" s="549"/>
      <c r="AS140" s="549"/>
      <c r="AT140" s="549"/>
      <c r="AU140" s="549"/>
      <c r="AV140" s="549"/>
      <c r="AW140" s="549"/>
      <c r="AX140" s="549"/>
      <c r="AY140" s="549"/>
      <c r="AZ140" s="549"/>
      <c r="BA140" s="549"/>
      <c r="BB140" s="549"/>
      <c r="BC140" s="549"/>
      <c r="BD140" s="549"/>
      <c r="BE140" s="549"/>
      <c r="BF140" s="549"/>
    </row>
    <row r="141" spans="40:58" x14ac:dyDescent="0.2">
      <c r="AN141" s="549"/>
      <c r="AO141" s="549"/>
      <c r="AP141" s="549"/>
      <c r="AQ141" s="549"/>
      <c r="AR141" s="549"/>
      <c r="AS141" s="549"/>
      <c r="AT141" s="549"/>
      <c r="AU141" s="549"/>
      <c r="AV141" s="549"/>
      <c r="AW141" s="549"/>
      <c r="AX141" s="549"/>
      <c r="AY141" s="549"/>
      <c r="AZ141" s="549"/>
      <c r="BA141" s="549"/>
      <c r="BB141" s="549"/>
      <c r="BC141" s="549"/>
      <c r="BD141" s="549"/>
      <c r="BE141" s="549"/>
      <c r="BF141" s="549"/>
    </row>
    <row r="142" spans="40:58" x14ac:dyDescent="0.2">
      <c r="AN142" s="549"/>
      <c r="AO142" s="549"/>
      <c r="AP142" s="549"/>
      <c r="AQ142" s="549"/>
      <c r="AR142" s="549"/>
      <c r="AS142" s="549"/>
      <c r="AT142" s="549"/>
      <c r="AU142" s="549"/>
      <c r="AV142" s="549"/>
      <c r="AW142" s="549"/>
      <c r="AX142" s="549"/>
      <c r="AY142" s="549"/>
      <c r="AZ142" s="549"/>
      <c r="BA142" s="549"/>
      <c r="BB142" s="549"/>
      <c r="BC142" s="549"/>
      <c r="BD142" s="549"/>
      <c r="BE142" s="549"/>
      <c r="BF142" s="549"/>
    </row>
    <row r="143" spans="40:58" x14ac:dyDescent="0.2">
      <c r="AN143" s="549"/>
      <c r="AO143" s="549"/>
      <c r="AP143" s="549"/>
      <c r="AQ143" s="549"/>
      <c r="AR143" s="549"/>
      <c r="AS143" s="549"/>
      <c r="AT143" s="549"/>
      <c r="AU143" s="549"/>
      <c r="AV143" s="549"/>
      <c r="AW143" s="549"/>
      <c r="AX143" s="549"/>
      <c r="AY143" s="549"/>
      <c r="AZ143" s="549"/>
      <c r="BA143" s="549"/>
      <c r="BB143" s="549"/>
      <c r="BC143" s="549"/>
      <c r="BD143" s="549"/>
      <c r="BE143" s="549"/>
      <c r="BF143" s="549"/>
    </row>
    <row r="144" spans="40:58" x14ac:dyDescent="0.2">
      <c r="AN144" s="549"/>
      <c r="AO144" s="549"/>
      <c r="AP144" s="549"/>
      <c r="AQ144" s="549"/>
      <c r="AR144" s="549"/>
      <c r="AS144" s="549"/>
      <c r="AT144" s="549"/>
      <c r="AU144" s="549"/>
      <c r="AV144" s="549"/>
      <c r="AW144" s="549"/>
      <c r="AX144" s="549"/>
      <c r="AY144" s="549"/>
      <c r="AZ144" s="549"/>
      <c r="BA144" s="549"/>
      <c r="BB144" s="549"/>
      <c r="BC144" s="549"/>
      <c r="BD144" s="549"/>
      <c r="BE144" s="549"/>
      <c r="BF144" s="549"/>
    </row>
    <row r="145" spans="40:58" x14ac:dyDescent="0.2">
      <c r="AN145" s="549"/>
      <c r="AO145" s="549"/>
      <c r="AP145" s="549"/>
      <c r="AQ145" s="549"/>
      <c r="AR145" s="549"/>
      <c r="AS145" s="549"/>
      <c r="AT145" s="549"/>
      <c r="AU145" s="549"/>
      <c r="AV145" s="549"/>
      <c r="AW145" s="549"/>
      <c r="AX145" s="549"/>
      <c r="AY145" s="549"/>
      <c r="AZ145" s="549"/>
      <c r="BA145" s="549"/>
      <c r="BB145" s="549"/>
      <c r="BC145" s="549"/>
      <c r="BD145" s="549"/>
      <c r="BE145" s="549"/>
      <c r="BF145" s="549"/>
    </row>
    <row r="146" spans="40:58" x14ac:dyDescent="0.2">
      <c r="AN146" s="549"/>
      <c r="AO146" s="549"/>
      <c r="AP146" s="549"/>
      <c r="AQ146" s="549"/>
      <c r="AR146" s="549"/>
      <c r="AS146" s="549"/>
      <c r="AT146" s="549"/>
      <c r="AU146" s="549"/>
      <c r="AV146" s="549"/>
      <c r="AW146" s="549"/>
      <c r="AX146" s="549"/>
      <c r="AY146" s="549"/>
      <c r="AZ146" s="549"/>
      <c r="BA146" s="549"/>
      <c r="BB146" s="549"/>
      <c r="BC146" s="549"/>
      <c r="BD146" s="549"/>
      <c r="BE146" s="549"/>
      <c r="BF146" s="549"/>
    </row>
    <row r="147" spans="40:58" x14ac:dyDescent="0.2">
      <c r="AN147" s="549"/>
      <c r="AO147" s="549"/>
      <c r="AP147" s="549"/>
      <c r="AQ147" s="549"/>
      <c r="AR147" s="549"/>
      <c r="AS147" s="549"/>
      <c r="AT147" s="549"/>
      <c r="AU147" s="549"/>
      <c r="AV147" s="549"/>
      <c r="AW147" s="549"/>
      <c r="AX147" s="549"/>
      <c r="AY147" s="549"/>
      <c r="AZ147" s="549"/>
      <c r="BA147" s="549"/>
      <c r="BB147" s="549"/>
      <c r="BC147" s="549"/>
      <c r="BD147" s="549"/>
      <c r="BE147" s="549"/>
      <c r="BF147" s="549"/>
    </row>
    <row r="148" spans="40:58" x14ac:dyDescent="0.2">
      <c r="AN148" s="549"/>
      <c r="AO148" s="549"/>
      <c r="AP148" s="549"/>
      <c r="AQ148" s="549"/>
      <c r="AR148" s="549"/>
      <c r="AS148" s="549"/>
      <c r="AT148" s="549"/>
      <c r="AU148" s="549"/>
      <c r="AV148" s="549"/>
      <c r="AW148" s="549"/>
      <c r="AX148" s="549"/>
      <c r="AY148" s="549"/>
      <c r="AZ148" s="549"/>
      <c r="BA148" s="549"/>
      <c r="BB148" s="549"/>
      <c r="BC148" s="549"/>
      <c r="BD148" s="549"/>
      <c r="BE148" s="549"/>
      <c r="BF148" s="549"/>
    </row>
    <row r="149" spans="40:58" x14ac:dyDescent="0.2">
      <c r="AN149" s="549"/>
      <c r="AO149" s="549"/>
      <c r="AP149" s="549"/>
      <c r="AQ149" s="549"/>
      <c r="AR149" s="549"/>
      <c r="AS149" s="549"/>
      <c r="AT149" s="549"/>
      <c r="AU149" s="549"/>
      <c r="AV149" s="549"/>
      <c r="AW149" s="549"/>
      <c r="AX149" s="549"/>
      <c r="AY149" s="549"/>
      <c r="AZ149" s="549"/>
      <c r="BA149" s="549"/>
      <c r="BB149" s="549"/>
      <c r="BC149" s="549"/>
      <c r="BD149" s="549"/>
      <c r="BE149" s="549"/>
      <c r="BF149" s="549"/>
    </row>
    <row r="150" spans="40:58" x14ac:dyDescent="0.2">
      <c r="AN150" s="549"/>
      <c r="AO150" s="549"/>
      <c r="AP150" s="549"/>
      <c r="AQ150" s="549"/>
      <c r="AR150" s="549"/>
      <c r="AS150" s="549"/>
      <c r="AT150" s="549"/>
      <c r="AU150" s="549"/>
      <c r="AV150" s="549"/>
      <c r="AW150" s="549"/>
      <c r="AX150" s="549"/>
      <c r="AY150" s="549"/>
      <c r="AZ150" s="549"/>
      <c r="BA150" s="549"/>
      <c r="BB150" s="549"/>
      <c r="BC150" s="549"/>
      <c r="BD150" s="549"/>
      <c r="BE150" s="549"/>
      <c r="BF150" s="549"/>
    </row>
    <row r="151" spans="40:58" x14ac:dyDescent="0.2">
      <c r="AN151" s="549"/>
      <c r="AO151" s="549"/>
      <c r="AP151" s="549"/>
      <c r="AQ151" s="549"/>
      <c r="AR151" s="549"/>
      <c r="AS151" s="549"/>
      <c r="AT151" s="549"/>
      <c r="AU151" s="549"/>
      <c r="AV151" s="549"/>
      <c r="AW151" s="549"/>
      <c r="AX151" s="549"/>
      <c r="AY151" s="549"/>
      <c r="AZ151" s="549"/>
      <c r="BA151" s="549"/>
      <c r="BB151" s="549"/>
      <c r="BC151" s="549"/>
      <c r="BD151" s="549"/>
      <c r="BE151" s="549"/>
      <c r="BF151" s="549"/>
    </row>
    <row r="152" spans="40:58" x14ac:dyDescent="0.2">
      <c r="AN152" s="549"/>
      <c r="AO152" s="549"/>
      <c r="AP152" s="549"/>
      <c r="AQ152" s="549"/>
      <c r="AR152" s="549"/>
      <c r="AS152" s="549"/>
      <c r="AT152" s="549"/>
      <c r="AU152" s="549"/>
      <c r="AV152" s="549"/>
      <c r="AW152" s="549"/>
      <c r="AX152" s="549"/>
      <c r="AY152" s="549"/>
      <c r="AZ152" s="549"/>
      <c r="BA152" s="549"/>
      <c r="BB152" s="549"/>
      <c r="BC152" s="549"/>
      <c r="BD152" s="549"/>
      <c r="BE152" s="549"/>
      <c r="BF152" s="549"/>
    </row>
    <row r="153" spans="40:58" x14ac:dyDescent="0.2">
      <c r="AN153" s="549"/>
      <c r="AO153" s="549"/>
      <c r="AP153" s="549"/>
      <c r="AQ153" s="549"/>
      <c r="AR153" s="549"/>
      <c r="AS153" s="549"/>
      <c r="AT153" s="549"/>
      <c r="AU153" s="549"/>
      <c r="AV153" s="549"/>
      <c r="AW153" s="549"/>
      <c r="AX153" s="549"/>
      <c r="AY153" s="549"/>
      <c r="AZ153" s="549"/>
      <c r="BA153" s="549"/>
      <c r="BB153" s="549"/>
      <c r="BC153" s="549"/>
      <c r="BD153" s="549"/>
      <c r="BE153" s="549"/>
      <c r="BF153" s="549"/>
    </row>
  </sheetData>
  <mergeCells count="84">
    <mergeCell ref="G4:K4"/>
    <mergeCell ref="L4:P4"/>
    <mergeCell ref="Q4:U4"/>
    <mergeCell ref="V4:Z4"/>
    <mergeCell ref="G5:K5"/>
    <mergeCell ref="L5:P5"/>
    <mergeCell ref="Q5:U5"/>
    <mergeCell ref="V5:Z5"/>
    <mergeCell ref="K26:L26"/>
    <mergeCell ref="M26:N26"/>
    <mergeCell ref="O26:P26"/>
    <mergeCell ref="Q26:R26"/>
    <mergeCell ref="A10:Z10"/>
    <mergeCell ref="A14:Z14"/>
    <mergeCell ref="G25:H25"/>
    <mergeCell ref="I25:J25"/>
    <mergeCell ref="K25:L25"/>
    <mergeCell ref="M25:N25"/>
    <mergeCell ref="O25:P25"/>
    <mergeCell ref="Q25:R25"/>
    <mergeCell ref="S25:T25"/>
    <mergeCell ref="U25:V25"/>
    <mergeCell ref="G37:M37"/>
    <mergeCell ref="N37:T37"/>
    <mergeCell ref="U37:Z37"/>
    <mergeCell ref="AA37:AF37"/>
    <mergeCell ref="S26:T26"/>
    <mergeCell ref="U26:V26"/>
    <mergeCell ref="G27:H27"/>
    <mergeCell ref="I27:J27"/>
    <mergeCell ref="K27:L27"/>
    <mergeCell ref="M27:N27"/>
    <mergeCell ref="O27:P27"/>
    <mergeCell ref="Q27:R27"/>
    <mergeCell ref="S27:T27"/>
    <mergeCell ref="U27:V27"/>
    <mergeCell ref="G26:H26"/>
    <mergeCell ref="I26:J26"/>
    <mergeCell ref="A31:Y31"/>
    <mergeCell ref="G36:M36"/>
    <mergeCell ref="N36:T36"/>
    <mergeCell ref="U36:Z36"/>
    <mergeCell ref="AA36:AF36"/>
    <mergeCell ref="A49:C49"/>
    <mergeCell ref="A38:C38"/>
    <mergeCell ref="A39:C39"/>
    <mergeCell ref="A40:C40"/>
    <mergeCell ref="A41:C41"/>
    <mergeCell ref="A42:C42"/>
    <mergeCell ref="A43:C43"/>
    <mergeCell ref="A44:C44"/>
    <mergeCell ref="A45:C45"/>
    <mergeCell ref="A46:C46"/>
    <mergeCell ref="A47:C47"/>
    <mergeCell ref="A48:C48"/>
    <mergeCell ref="A63:C63"/>
    <mergeCell ref="A64:C64"/>
    <mergeCell ref="F72:Q72"/>
    <mergeCell ref="W73:Z73"/>
    <mergeCell ref="A54:C54"/>
    <mergeCell ref="G54:K54"/>
    <mergeCell ref="A55:C55"/>
    <mergeCell ref="G55:K55"/>
    <mergeCell ref="A56:C56"/>
    <mergeCell ref="G56:K56"/>
    <mergeCell ref="A57:C57"/>
    <mergeCell ref="A58:C58"/>
    <mergeCell ref="A59:C59"/>
    <mergeCell ref="A61:C61"/>
    <mergeCell ref="A62:C62"/>
    <mergeCell ref="AA73:AD73"/>
    <mergeCell ref="AI73:AL73"/>
    <mergeCell ref="W75:AA75"/>
    <mergeCell ref="A76:E76"/>
    <mergeCell ref="A77:E77"/>
    <mergeCell ref="A74:E74"/>
    <mergeCell ref="W74:Z74"/>
    <mergeCell ref="A83:E83"/>
    <mergeCell ref="A75:E75"/>
    <mergeCell ref="A78:E78"/>
    <mergeCell ref="A79:E79"/>
    <mergeCell ref="A80:E80"/>
    <mergeCell ref="A81:E81"/>
    <mergeCell ref="A82:E82"/>
  </mergeCells>
  <pageMargins left="0.55118110236220474" right="0.74803149606299213" top="0.78740157480314965" bottom="0.78740157480314965" header="0" footer="0"/>
  <pageSetup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T142"/>
  <sheetViews>
    <sheetView zoomScale="90" zoomScaleNormal="90" workbookViewId="0">
      <selection activeCell="K5" sqref="K5"/>
    </sheetView>
  </sheetViews>
  <sheetFormatPr baseColWidth="10" defaultRowHeight="12.75" x14ac:dyDescent="0.2"/>
  <cols>
    <col min="1" max="1" width="11.85546875" style="12" customWidth="1"/>
    <col min="2" max="2" width="15.42578125" style="12" customWidth="1"/>
    <col min="3" max="3" width="14.140625" style="12" customWidth="1"/>
    <col min="4" max="5" width="14.85546875" style="12" customWidth="1"/>
    <col min="6" max="6" width="18.28515625" style="12" customWidth="1"/>
    <col min="7" max="7" width="10.5703125" style="12" customWidth="1"/>
    <col min="8" max="8" width="15.140625" style="12" customWidth="1"/>
    <col min="9" max="9" width="9.140625" style="12" customWidth="1"/>
    <col min="10" max="10" width="15.28515625" style="12" customWidth="1"/>
    <col min="11" max="11" width="10.42578125" style="2" customWidth="1"/>
    <col min="12" max="12" width="8" style="2" customWidth="1"/>
    <col min="13" max="13" width="9.7109375" style="2" customWidth="1"/>
    <col min="14" max="14" width="2.140625" style="2" customWidth="1"/>
    <col min="15" max="15" width="2.85546875" style="2" customWidth="1"/>
    <col min="16" max="16" width="2.5703125" style="2" customWidth="1"/>
    <col min="17" max="17" width="3.85546875" style="2" customWidth="1"/>
    <col min="18" max="18" width="2.7109375" style="2" customWidth="1"/>
    <col min="19" max="19" width="4.140625" style="2" customWidth="1"/>
    <col min="20" max="21" width="2.42578125" style="2" customWidth="1"/>
    <col min="22" max="22" width="3.7109375" style="2" customWidth="1"/>
    <col min="23" max="23" width="2.42578125" style="2" customWidth="1"/>
    <col min="24" max="24" width="3.5703125" style="2" customWidth="1"/>
    <col min="25" max="25" width="3.140625" style="12" customWidth="1"/>
    <col min="26" max="26" width="4" style="12" customWidth="1"/>
    <col min="27" max="34" width="2.42578125" style="12" customWidth="1"/>
    <col min="35" max="35" width="3.5703125" style="12" customWidth="1"/>
    <col min="36" max="38" width="2.42578125" style="12" customWidth="1"/>
    <col min="39" max="39" width="11.7109375" style="12" customWidth="1"/>
    <col min="40" max="58" width="11" style="2"/>
    <col min="59" max="256" width="11" style="12"/>
    <col min="257" max="257" width="11.85546875" style="12" customWidth="1"/>
    <col min="258" max="258" width="13.5703125" style="12" customWidth="1"/>
    <col min="259" max="259" width="14.140625" style="12" customWidth="1"/>
    <col min="260" max="260" width="12.85546875" style="12" customWidth="1"/>
    <col min="261" max="261" width="14.85546875" style="12" customWidth="1"/>
    <col min="262" max="262" width="18.28515625" style="12" customWidth="1"/>
    <col min="263" max="263" width="10.5703125" style="12" customWidth="1"/>
    <col min="264" max="264" width="14" style="12" customWidth="1"/>
    <col min="265" max="265" width="9.140625" style="12" customWidth="1"/>
    <col min="266" max="266" width="13.140625" style="12" customWidth="1"/>
    <col min="267" max="267" width="10.42578125" style="12" customWidth="1"/>
    <col min="268" max="268" width="8" style="12" customWidth="1"/>
    <col min="269" max="269" width="9.7109375" style="12" customWidth="1"/>
    <col min="270" max="270" width="2.140625" style="12" customWidth="1"/>
    <col min="271" max="271" width="2.85546875" style="12" customWidth="1"/>
    <col min="272" max="272" width="2.5703125" style="12" customWidth="1"/>
    <col min="273" max="273" width="3.85546875" style="12" customWidth="1"/>
    <col min="274" max="274" width="2.7109375" style="12" customWidth="1"/>
    <col min="275" max="275" width="4.140625" style="12" customWidth="1"/>
    <col min="276" max="277" width="2.42578125" style="12" customWidth="1"/>
    <col min="278" max="278" width="3.7109375" style="12" customWidth="1"/>
    <col min="279" max="279" width="2.42578125" style="12" customWidth="1"/>
    <col min="280" max="280" width="3.5703125" style="12" customWidth="1"/>
    <col min="281" max="281" width="3.140625" style="12" customWidth="1"/>
    <col min="282" max="282" width="4" style="12" customWidth="1"/>
    <col min="283" max="290" width="2.42578125" style="12" customWidth="1"/>
    <col min="291" max="291" width="3.5703125" style="12" customWidth="1"/>
    <col min="292" max="294" width="2.42578125" style="12" customWidth="1"/>
    <col min="295" max="295" width="11.7109375" style="12" customWidth="1"/>
    <col min="296" max="512" width="11" style="12"/>
    <col min="513" max="513" width="11.85546875" style="12" customWidth="1"/>
    <col min="514" max="514" width="13.5703125" style="12" customWidth="1"/>
    <col min="515" max="515" width="14.140625" style="12" customWidth="1"/>
    <col min="516" max="516" width="12.85546875" style="12" customWidth="1"/>
    <col min="517" max="517" width="14.85546875" style="12" customWidth="1"/>
    <col min="518" max="518" width="18.28515625" style="12" customWidth="1"/>
    <col min="519" max="519" width="10.5703125" style="12" customWidth="1"/>
    <col min="520" max="520" width="14" style="12" customWidth="1"/>
    <col min="521" max="521" width="9.140625" style="12" customWidth="1"/>
    <col min="522" max="522" width="13.140625" style="12" customWidth="1"/>
    <col min="523" max="523" width="10.42578125" style="12" customWidth="1"/>
    <col min="524" max="524" width="8" style="12" customWidth="1"/>
    <col min="525" max="525" width="9.7109375" style="12" customWidth="1"/>
    <col min="526" max="526" width="2.140625" style="12" customWidth="1"/>
    <col min="527" max="527" width="2.85546875" style="12" customWidth="1"/>
    <col min="528" max="528" width="2.5703125" style="12" customWidth="1"/>
    <col min="529" max="529" width="3.85546875" style="12" customWidth="1"/>
    <col min="530" max="530" width="2.7109375" style="12" customWidth="1"/>
    <col min="531" max="531" width="4.140625" style="12" customWidth="1"/>
    <col min="532" max="533" width="2.42578125" style="12" customWidth="1"/>
    <col min="534" max="534" width="3.7109375" style="12" customWidth="1"/>
    <col min="535" max="535" width="2.42578125" style="12" customWidth="1"/>
    <col min="536" max="536" width="3.5703125" style="12" customWidth="1"/>
    <col min="537" max="537" width="3.140625" style="12" customWidth="1"/>
    <col min="538" max="538" width="4" style="12" customWidth="1"/>
    <col min="539" max="546" width="2.42578125" style="12" customWidth="1"/>
    <col min="547" max="547" width="3.5703125" style="12" customWidth="1"/>
    <col min="548" max="550" width="2.42578125" style="12" customWidth="1"/>
    <col min="551" max="551" width="11.7109375" style="12" customWidth="1"/>
    <col min="552" max="768" width="11" style="12"/>
    <col min="769" max="769" width="11.85546875" style="12" customWidth="1"/>
    <col min="770" max="770" width="13.5703125" style="12" customWidth="1"/>
    <col min="771" max="771" width="14.140625" style="12" customWidth="1"/>
    <col min="772" max="772" width="12.85546875" style="12" customWidth="1"/>
    <col min="773" max="773" width="14.85546875" style="12" customWidth="1"/>
    <col min="774" max="774" width="18.28515625" style="12" customWidth="1"/>
    <col min="775" max="775" width="10.5703125" style="12" customWidth="1"/>
    <col min="776" max="776" width="14" style="12" customWidth="1"/>
    <col min="777" max="777" width="9.140625" style="12" customWidth="1"/>
    <col min="778" max="778" width="13.140625" style="12" customWidth="1"/>
    <col min="779" max="779" width="10.42578125" style="12" customWidth="1"/>
    <col min="780" max="780" width="8" style="12" customWidth="1"/>
    <col min="781" max="781" width="9.7109375" style="12" customWidth="1"/>
    <col min="782" max="782" width="2.140625" style="12" customWidth="1"/>
    <col min="783" max="783" width="2.85546875" style="12" customWidth="1"/>
    <col min="784" max="784" width="2.5703125" style="12" customWidth="1"/>
    <col min="785" max="785" width="3.85546875" style="12" customWidth="1"/>
    <col min="786" max="786" width="2.7109375" style="12" customWidth="1"/>
    <col min="787" max="787" width="4.140625" style="12" customWidth="1"/>
    <col min="788" max="789" width="2.42578125" style="12" customWidth="1"/>
    <col min="790" max="790" width="3.7109375" style="12" customWidth="1"/>
    <col min="791" max="791" width="2.42578125" style="12" customWidth="1"/>
    <col min="792" max="792" width="3.5703125" style="12" customWidth="1"/>
    <col min="793" max="793" width="3.140625" style="12" customWidth="1"/>
    <col min="794" max="794" width="4" style="12" customWidth="1"/>
    <col min="795" max="802" width="2.42578125" style="12" customWidth="1"/>
    <col min="803" max="803" width="3.5703125" style="12" customWidth="1"/>
    <col min="804" max="806" width="2.42578125" style="12" customWidth="1"/>
    <col min="807" max="807" width="11.7109375" style="12" customWidth="1"/>
    <col min="808" max="1024" width="11" style="12"/>
    <col min="1025" max="1025" width="11.85546875" style="12" customWidth="1"/>
    <col min="1026" max="1026" width="13.5703125" style="12" customWidth="1"/>
    <col min="1027" max="1027" width="14.140625" style="12" customWidth="1"/>
    <col min="1028" max="1028" width="12.85546875" style="12" customWidth="1"/>
    <col min="1029" max="1029" width="14.85546875" style="12" customWidth="1"/>
    <col min="1030" max="1030" width="18.28515625" style="12" customWidth="1"/>
    <col min="1031" max="1031" width="10.5703125" style="12" customWidth="1"/>
    <col min="1032" max="1032" width="14" style="12" customWidth="1"/>
    <col min="1033" max="1033" width="9.140625" style="12" customWidth="1"/>
    <col min="1034" max="1034" width="13.140625" style="12" customWidth="1"/>
    <col min="1035" max="1035" width="10.42578125" style="12" customWidth="1"/>
    <col min="1036" max="1036" width="8" style="12" customWidth="1"/>
    <col min="1037" max="1037" width="9.7109375" style="12" customWidth="1"/>
    <col min="1038" max="1038" width="2.140625" style="12" customWidth="1"/>
    <col min="1039" max="1039" width="2.85546875" style="12" customWidth="1"/>
    <col min="1040" max="1040" width="2.5703125" style="12" customWidth="1"/>
    <col min="1041" max="1041" width="3.85546875" style="12" customWidth="1"/>
    <col min="1042" max="1042" width="2.7109375" style="12" customWidth="1"/>
    <col min="1043" max="1043" width="4.140625" style="12" customWidth="1"/>
    <col min="1044" max="1045" width="2.42578125" style="12" customWidth="1"/>
    <col min="1046" max="1046" width="3.7109375" style="12" customWidth="1"/>
    <col min="1047" max="1047" width="2.42578125" style="12" customWidth="1"/>
    <col min="1048" max="1048" width="3.5703125" style="12" customWidth="1"/>
    <col min="1049" max="1049" width="3.140625" style="12" customWidth="1"/>
    <col min="1050" max="1050" width="4" style="12" customWidth="1"/>
    <col min="1051" max="1058" width="2.42578125" style="12" customWidth="1"/>
    <col min="1059" max="1059" width="3.5703125" style="12" customWidth="1"/>
    <col min="1060" max="1062" width="2.42578125" style="12" customWidth="1"/>
    <col min="1063" max="1063" width="11.7109375" style="12" customWidth="1"/>
    <col min="1064" max="1280" width="11" style="12"/>
    <col min="1281" max="1281" width="11.85546875" style="12" customWidth="1"/>
    <col min="1282" max="1282" width="13.5703125" style="12" customWidth="1"/>
    <col min="1283" max="1283" width="14.140625" style="12" customWidth="1"/>
    <col min="1284" max="1284" width="12.85546875" style="12" customWidth="1"/>
    <col min="1285" max="1285" width="14.85546875" style="12" customWidth="1"/>
    <col min="1286" max="1286" width="18.28515625" style="12" customWidth="1"/>
    <col min="1287" max="1287" width="10.5703125" style="12" customWidth="1"/>
    <col min="1288" max="1288" width="14" style="12" customWidth="1"/>
    <col min="1289" max="1289" width="9.140625" style="12" customWidth="1"/>
    <col min="1290" max="1290" width="13.140625" style="12" customWidth="1"/>
    <col min="1291" max="1291" width="10.42578125" style="12" customWidth="1"/>
    <col min="1292" max="1292" width="8" style="12" customWidth="1"/>
    <col min="1293" max="1293" width="9.7109375" style="12" customWidth="1"/>
    <col min="1294" max="1294" width="2.140625" style="12" customWidth="1"/>
    <col min="1295" max="1295" width="2.85546875" style="12" customWidth="1"/>
    <col min="1296" max="1296" width="2.5703125" style="12" customWidth="1"/>
    <col min="1297" max="1297" width="3.85546875" style="12" customWidth="1"/>
    <col min="1298" max="1298" width="2.7109375" style="12" customWidth="1"/>
    <col min="1299" max="1299" width="4.140625" style="12" customWidth="1"/>
    <col min="1300" max="1301" width="2.42578125" style="12" customWidth="1"/>
    <col min="1302" max="1302" width="3.7109375" style="12" customWidth="1"/>
    <col min="1303" max="1303" width="2.42578125" style="12" customWidth="1"/>
    <col min="1304" max="1304" width="3.5703125" style="12" customWidth="1"/>
    <col min="1305" max="1305" width="3.140625" style="12" customWidth="1"/>
    <col min="1306" max="1306" width="4" style="12" customWidth="1"/>
    <col min="1307" max="1314" width="2.42578125" style="12" customWidth="1"/>
    <col min="1315" max="1315" width="3.5703125" style="12" customWidth="1"/>
    <col min="1316" max="1318" width="2.42578125" style="12" customWidth="1"/>
    <col min="1319" max="1319" width="11.7109375" style="12" customWidth="1"/>
    <col min="1320" max="1536" width="11" style="12"/>
    <col min="1537" max="1537" width="11.85546875" style="12" customWidth="1"/>
    <col min="1538" max="1538" width="13.5703125" style="12" customWidth="1"/>
    <col min="1539" max="1539" width="14.140625" style="12" customWidth="1"/>
    <col min="1540" max="1540" width="12.85546875" style="12" customWidth="1"/>
    <col min="1541" max="1541" width="14.85546875" style="12" customWidth="1"/>
    <col min="1542" max="1542" width="18.28515625" style="12" customWidth="1"/>
    <col min="1543" max="1543" width="10.5703125" style="12" customWidth="1"/>
    <col min="1544" max="1544" width="14" style="12" customWidth="1"/>
    <col min="1545" max="1545" width="9.140625" style="12" customWidth="1"/>
    <col min="1546" max="1546" width="13.140625" style="12" customWidth="1"/>
    <col min="1547" max="1547" width="10.42578125" style="12" customWidth="1"/>
    <col min="1548" max="1548" width="8" style="12" customWidth="1"/>
    <col min="1549" max="1549" width="9.7109375" style="12" customWidth="1"/>
    <col min="1550" max="1550" width="2.140625" style="12" customWidth="1"/>
    <col min="1551" max="1551" width="2.85546875" style="12" customWidth="1"/>
    <col min="1552" max="1552" width="2.5703125" style="12" customWidth="1"/>
    <col min="1553" max="1553" width="3.85546875" style="12" customWidth="1"/>
    <col min="1554" max="1554" width="2.7109375" style="12" customWidth="1"/>
    <col min="1555" max="1555" width="4.140625" style="12" customWidth="1"/>
    <col min="1556" max="1557" width="2.42578125" style="12" customWidth="1"/>
    <col min="1558" max="1558" width="3.7109375" style="12" customWidth="1"/>
    <col min="1559" max="1559" width="2.42578125" style="12" customWidth="1"/>
    <col min="1560" max="1560" width="3.5703125" style="12" customWidth="1"/>
    <col min="1561" max="1561" width="3.140625" style="12" customWidth="1"/>
    <col min="1562" max="1562" width="4" style="12" customWidth="1"/>
    <col min="1563" max="1570" width="2.42578125" style="12" customWidth="1"/>
    <col min="1571" max="1571" width="3.5703125" style="12" customWidth="1"/>
    <col min="1572" max="1574" width="2.42578125" style="12" customWidth="1"/>
    <col min="1575" max="1575" width="11.7109375" style="12" customWidth="1"/>
    <col min="1576" max="1792" width="11" style="12"/>
    <col min="1793" max="1793" width="11.85546875" style="12" customWidth="1"/>
    <col min="1794" max="1794" width="13.5703125" style="12" customWidth="1"/>
    <col min="1795" max="1795" width="14.140625" style="12" customWidth="1"/>
    <col min="1796" max="1796" width="12.85546875" style="12" customWidth="1"/>
    <col min="1797" max="1797" width="14.85546875" style="12" customWidth="1"/>
    <col min="1798" max="1798" width="18.28515625" style="12" customWidth="1"/>
    <col min="1799" max="1799" width="10.5703125" style="12" customWidth="1"/>
    <col min="1800" max="1800" width="14" style="12" customWidth="1"/>
    <col min="1801" max="1801" width="9.140625" style="12" customWidth="1"/>
    <col min="1802" max="1802" width="13.140625" style="12" customWidth="1"/>
    <col min="1803" max="1803" width="10.42578125" style="12" customWidth="1"/>
    <col min="1804" max="1804" width="8" style="12" customWidth="1"/>
    <col min="1805" max="1805" width="9.7109375" style="12" customWidth="1"/>
    <col min="1806" max="1806" width="2.140625" style="12" customWidth="1"/>
    <col min="1807" max="1807" width="2.85546875" style="12" customWidth="1"/>
    <col min="1808" max="1808" width="2.5703125" style="12" customWidth="1"/>
    <col min="1809" max="1809" width="3.85546875" style="12" customWidth="1"/>
    <col min="1810" max="1810" width="2.7109375" style="12" customWidth="1"/>
    <col min="1811" max="1811" width="4.140625" style="12" customWidth="1"/>
    <col min="1812" max="1813" width="2.42578125" style="12" customWidth="1"/>
    <col min="1814" max="1814" width="3.7109375" style="12" customWidth="1"/>
    <col min="1815" max="1815" width="2.42578125" style="12" customWidth="1"/>
    <col min="1816" max="1816" width="3.5703125" style="12" customWidth="1"/>
    <col min="1817" max="1817" width="3.140625" style="12" customWidth="1"/>
    <col min="1818" max="1818" width="4" style="12" customWidth="1"/>
    <col min="1819" max="1826" width="2.42578125" style="12" customWidth="1"/>
    <col min="1827" max="1827" width="3.5703125" style="12" customWidth="1"/>
    <col min="1828" max="1830" width="2.42578125" style="12" customWidth="1"/>
    <col min="1831" max="1831" width="11.7109375" style="12" customWidth="1"/>
    <col min="1832" max="2048" width="11" style="12"/>
    <col min="2049" max="2049" width="11.85546875" style="12" customWidth="1"/>
    <col min="2050" max="2050" width="13.5703125" style="12" customWidth="1"/>
    <col min="2051" max="2051" width="14.140625" style="12" customWidth="1"/>
    <col min="2052" max="2052" width="12.85546875" style="12" customWidth="1"/>
    <col min="2053" max="2053" width="14.85546875" style="12" customWidth="1"/>
    <col min="2054" max="2054" width="18.28515625" style="12" customWidth="1"/>
    <col min="2055" max="2055" width="10.5703125" style="12" customWidth="1"/>
    <col min="2056" max="2056" width="14" style="12" customWidth="1"/>
    <col min="2057" max="2057" width="9.140625" style="12" customWidth="1"/>
    <col min="2058" max="2058" width="13.140625" style="12" customWidth="1"/>
    <col min="2059" max="2059" width="10.42578125" style="12" customWidth="1"/>
    <col min="2060" max="2060" width="8" style="12" customWidth="1"/>
    <col min="2061" max="2061" width="9.7109375" style="12" customWidth="1"/>
    <col min="2062" max="2062" width="2.140625" style="12" customWidth="1"/>
    <col min="2063" max="2063" width="2.85546875" style="12" customWidth="1"/>
    <col min="2064" max="2064" width="2.5703125" style="12" customWidth="1"/>
    <col min="2065" max="2065" width="3.85546875" style="12" customWidth="1"/>
    <col min="2066" max="2066" width="2.7109375" style="12" customWidth="1"/>
    <col min="2067" max="2067" width="4.140625" style="12" customWidth="1"/>
    <col min="2068" max="2069" width="2.42578125" style="12" customWidth="1"/>
    <col min="2070" max="2070" width="3.7109375" style="12" customWidth="1"/>
    <col min="2071" max="2071" width="2.42578125" style="12" customWidth="1"/>
    <col min="2072" max="2072" width="3.5703125" style="12" customWidth="1"/>
    <col min="2073" max="2073" width="3.140625" style="12" customWidth="1"/>
    <col min="2074" max="2074" width="4" style="12" customWidth="1"/>
    <col min="2075" max="2082" width="2.42578125" style="12" customWidth="1"/>
    <col min="2083" max="2083" width="3.5703125" style="12" customWidth="1"/>
    <col min="2084" max="2086" width="2.42578125" style="12" customWidth="1"/>
    <col min="2087" max="2087" width="11.7109375" style="12" customWidth="1"/>
    <col min="2088" max="2304" width="11" style="12"/>
    <col min="2305" max="2305" width="11.85546875" style="12" customWidth="1"/>
    <col min="2306" max="2306" width="13.5703125" style="12" customWidth="1"/>
    <col min="2307" max="2307" width="14.140625" style="12" customWidth="1"/>
    <col min="2308" max="2308" width="12.85546875" style="12" customWidth="1"/>
    <col min="2309" max="2309" width="14.85546875" style="12" customWidth="1"/>
    <col min="2310" max="2310" width="18.28515625" style="12" customWidth="1"/>
    <col min="2311" max="2311" width="10.5703125" style="12" customWidth="1"/>
    <col min="2312" max="2312" width="14" style="12" customWidth="1"/>
    <col min="2313" max="2313" width="9.140625" style="12" customWidth="1"/>
    <col min="2314" max="2314" width="13.140625" style="12" customWidth="1"/>
    <col min="2315" max="2315" width="10.42578125" style="12" customWidth="1"/>
    <col min="2316" max="2316" width="8" style="12" customWidth="1"/>
    <col min="2317" max="2317" width="9.7109375" style="12" customWidth="1"/>
    <col min="2318" max="2318" width="2.140625" style="12" customWidth="1"/>
    <col min="2319" max="2319" width="2.85546875" style="12" customWidth="1"/>
    <col min="2320" max="2320" width="2.5703125" style="12" customWidth="1"/>
    <col min="2321" max="2321" width="3.85546875" style="12" customWidth="1"/>
    <col min="2322" max="2322" width="2.7109375" style="12" customWidth="1"/>
    <col min="2323" max="2323" width="4.140625" style="12" customWidth="1"/>
    <col min="2324" max="2325" width="2.42578125" style="12" customWidth="1"/>
    <col min="2326" max="2326" width="3.7109375" style="12" customWidth="1"/>
    <col min="2327" max="2327" width="2.42578125" style="12" customWidth="1"/>
    <col min="2328" max="2328" width="3.5703125" style="12" customWidth="1"/>
    <col min="2329" max="2329" width="3.140625" style="12" customWidth="1"/>
    <col min="2330" max="2330" width="4" style="12" customWidth="1"/>
    <col min="2331" max="2338" width="2.42578125" style="12" customWidth="1"/>
    <col min="2339" max="2339" width="3.5703125" style="12" customWidth="1"/>
    <col min="2340" max="2342" width="2.42578125" style="12" customWidth="1"/>
    <col min="2343" max="2343" width="11.7109375" style="12" customWidth="1"/>
    <col min="2344" max="2560" width="11" style="12"/>
    <col min="2561" max="2561" width="11.85546875" style="12" customWidth="1"/>
    <col min="2562" max="2562" width="13.5703125" style="12" customWidth="1"/>
    <col min="2563" max="2563" width="14.140625" style="12" customWidth="1"/>
    <col min="2564" max="2564" width="12.85546875" style="12" customWidth="1"/>
    <col min="2565" max="2565" width="14.85546875" style="12" customWidth="1"/>
    <col min="2566" max="2566" width="18.28515625" style="12" customWidth="1"/>
    <col min="2567" max="2567" width="10.5703125" style="12" customWidth="1"/>
    <col min="2568" max="2568" width="14" style="12" customWidth="1"/>
    <col min="2569" max="2569" width="9.140625" style="12" customWidth="1"/>
    <col min="2570" max="2570" width="13.140625" style="12" customWidth="1"/>
    <col min="2571" max="2571" width="10.42578125" style="12" customWidth="1"/>
    <col min="2572" max="2572" width="8" style="12" customWidth="1"/>
    <col min="2573" max="2573" width="9.7109375" style="12" customWidth="1"/>
    <col min="2574" max="2574" width="2.140625" style="12" customWidth="1"/>
    <col min="2575" max="2575" width="2.85546875" style="12" customWidth="1"/>
    <col min="2576" max="2576" width="2.5703125" style="12" customWidth="1"/>
    <col min="2577" max="2577" width="3.85546875" style="12" customWidth="1"/>
    <col min="2578" max="2578" width="2.7109375" style="12" customWidth="1"/>
    <col min="2579" max="2579" width="4.140625" style="12" customWidth="1"/>
    <col min="2580" max="2581" width="2.42578125" style="12" customWidth="1"/>
    <col min="2582" max="2582" width="3.7109375" style="12" customWidth="1"/>
    <col min="2583" max="2583" width="2.42578125" style="12" customWidth="1"/>
    <col min="2584" max="2584" width="3.5703125" style="12" customWidth="1"/>
    <col min="2585" max="2585" width="3.140625" style="12" customWidth="1"/>
    <col min="2586" max="2586" width="4" style="12" customWidth="1"/>
    <col min="2587" max="2594" width="2.42578125" style="12" customWidth="1"/>
    <col min="2595" max="2595" width="3.5703125" style="12" customWidth="1"/>
    <col min="2596" max="2598" width="2.42578125" style="12" customWidth="1"/>
    <col min="2599" max="2599" width="11.7109375" style="12" customWidth="1"/>
    <col min="2600" max="2816" width="11" style="12"/>
    <col min="2817" max="2817" width="11.85546875" style="12" customWidth="1"/>
    <col min="2818" max="2818" width="13.5703125" style="12" customWidth="1"/>
    <col min="2819" max="2819" width="14.140625" style="12" customWidth="1"/>
    <col min="2820" max="2820" width="12.85546875" style="12" customWidth="1"/>
    <col min="2821" max="2821" width="14.85546875" style="12" customWidth="1"/>
    <col min="2822" max="2822" width="18.28515625" style="12" customWidth="1"/>
    <col min="2823" max="2823" width="10.5703125" style="12" customWidth="1"/>
    <col min="2824" max="2824" width="14" style="12" customWidth="1"/>
    <col min="2825" max="2825" width="9.140625" style="12" customWidth="1"/>
    <col min="2826" max="2826" width="13.140625" style="12" customWidth="1"/>
    <col min="2827" max="2827" width="10.42578125" style="12" customWidth="1"/>
    <col min="2828" max="2828" width="8" style="12" customWidth="1"/>
    <col min="2829" max="2829" width="9.7109375" style="12" customWidth="1"/>
    <col min="2830" max="2830" width="2.140625" style="12" customWidth="1"/>
    <col min="2831" max="2831" width="2.85546875" style="12" customWidth="1"/>
    <col min="2832" max="2832" width="2.5703125" style="12" customWidth="1"/>
    <col min="2833" max="2833" width="3.85546875" style="12" customWidth="1"/>
    <col min="2834" max="2834" width="2.7109375" style="12" customWidth="1"/>
    <col min="2835" max="2835" width="4.140625" style="12" customWidth="1"/>
    <col min="2836" max="2837" width="2.42578125" style="12" customWidth="1"/>
    <col min="2838" max="2838" width="3.7109375" style="12" customWidth="1"/>
    <col min="2839" max="2839" width="2.42578125" style="12" customWidth="1"/>
    <col min="2840" max="2840" width="3.5703125" style="12" customWidth="1"/>
    <col min="2841" max="2841" width="3.140625" style="12" customWidth="1"/>
    <col min="2842" max="2842" width="4" style="12" customWidth="1"/>
    <col min="2843" max="2850" width="2.42578125" style="12" customWidth="1"/>
    <col min="2851" max="2851" width="3.5703125" style="12" customWidth="1"/>
    <col min="2852" max="2854" width="2.42578125" style="12" customWidth="1"/>
    <col min="2855" max="2855" width="11.7109375" style="12" customWidth="1"/>
    <col min="2856" max="3072" width="11" style="12"/>
    <col min="3073" max="3073" width="11.85546875" style="12" customWidth="1"/>
    <col min="3074" max="3074" width="13.5703125" style="12" customWidth="1"/>
    <col min="3075" max="3075" width="14.140625" style="12" customWidth="1"/>
    <col min="3076" max="3076" width="12.85546875" style="12" customWidth="1"/>
    <col min="3077" max="3077" width="14.85546875" style="12" customWidth="1"/>
    <col min="3078" max="3078" width="18.28515625" style="12" customWidth="1"/>
    <col min="3079" max="3079" width="10.5703125" style="12" customWidth="1"/>
    <col min="3080" max="3080" width="14" style="12" customWidth="1"/>
    <col min="3081" max="3081" width="9.140625" style="12" customWidth="1"/>
    <col min="3082" max="3082" width="13.140625" style="12" customWidth="1"/>
    <col min="3083" max="3083" width="10.42578125" style="12" customWidth="1"/>
    <col min="3084" max="3084" width="8" style="12" customWidth="1"/>
    <col min="3085" max="3085" width="9.7109375" style="12" customWidth="1"/>
    <col min="3086" max="3086" width="2.140625" style="12" customWidth="1"/>
    <col min="3087" max="3087" width="2.85546875" style="12" customWidth="1"/>
    <col min="3088" max="3088" width="2.5703125" style="12" customWidth="1"/>
    <col min="3089" max="3089" width="3.85546875" style="12" customWidth="1"/>
    <col min="3090" max="3090" width="2.7109375" style="12" customWidth="1"/>
    <col min="3091" max="3091" width="4.140625" style="12" customWidth="1"/>
    <col min="3092" max="3093" width="2.42578125" style="12" customWidth="1"/>
    <col min="3094" max="3094" width="3.7109375" style="12" customWidth="1"/>
    <col min="3095" max="3095" width="2.42578125" style="12" customWidth="1"/>
    <col min="3096" max="3096" width="3.5703125" style="12" customWidth="1"/>
    <col min="3097" max="3097" width="3.140625" style="12" customWidth="1"/>
    <col min="3098" max="3098" width="4" style="12" customWidth="1"/>
    <col min="3099" max="3106" width="2.42578125" style="12" customWidth="1"/>
    <col min="3107" max="3107" width="3.5703125" style="12" customWidth="1"/>
    <col min="3108" max="3110" width="2.42578125" style="12" customWidth="1"/>
    <col min="3111" max="3111" width="11.7109375" style="12" customWidth="1"/>
    <col min="3112" max="3328" width="11" style="12"/>
    <col min="3329" max="3329" width="11.85546875" style="12" customWidth="1"/>
    <col min="3330" max="3330" width="13.5703125" style="12" customWidth="1"/>
    <col min="3331" max="3331" width="14.140625" style="12" customWidth="1"/>
    <col min="3332" max="3332" width="12.85546875" style="12" customWidth="1"/>
    <col min="3333" max="3333" width="14.85546875" style="12" customWidth="1"/>
    <col min="3334" max="3334" width="18.28515625" style="12" customWidth="1"/>
    <col min="3335" max="3335" width="10.5703125" style="12" customWidth="1"/>
    <col min="3336" max="3336" width="14" style="12" customWidth="1"/>
    <col min="3337" max="3337" width="9.140625" style="12" customWidth="1"/>
    <col min="3338" max="3338" width="13.140625" style="12" customWidth="1"/>
    <col min="3339" max="3339" width="10.42578125" style="12" customWidth="1"/>
    <col min="3340" max="3340" width="8" style="12" customWidth="1"/>
    <col min="3341" max="3341" width="9.7109375" style="12" customWidth="1"/>
    <col min="3342" max="3342" width="2.140625" style="12" customWidth="1"/>
    <col min="3343" max="3343" width="2.85546875" style="12" customWidth="1"/>
    <col min="3344" max="3344" width="2.5703125" style="12" customWidth="1"/>
    <col min="3345" max="3345" width="3.85546875" style="12" customWidth="1"/>
    <col min="3346" max="3346" width="2.7109375" style="12" customWidth="1"/>
    <col min="3347" max="3347" width="4.140625" style="12" customWidth="1"/>
    <col min="3348" max="3349" width="2.42578125" style="12" customWidth="1"/>
    <col min="3350" max="3350" width="3.7109375" style="12" customWidth="1"/>
    <col min="3351" max="3351" width="2.42578125" style="12" customWidth="1"/>
    <col min="3352" max="3352" width="3.5703125" style="12" customWidth="1"/>
    <col min="3353" max="3353" width="3.140625" style="12" customWidth="1"/>
    <col min="3354" max="3354" width="4" style="12" customWidth="1"/>
    <col min="3355" max="3362" width="2.42578125" style="12" customWidth="1"/>
    <col min="3363" max="3363" width="3.5703125" style="12" customWidth="1"/>
    <col min="3364" max="3366" width="2.42578125" style="12" customWidth="1"/>
    <col min="3367" max="3367" width="11.7109375" style="12" customWidth="1"/>
    <col min="3368" max="3584" width="11" style="12"/>
    <col min="3585" max="3585" width="11.85546875" style="12" customWidth="1"/>
    <col min="3586" max="3586" width="13.5703125" style="12" customWidth="1"/>
    <col min="3587" max="3587" width="14.140625" style="12" customWidth="1"/>
    <col min="3588" max="3588" width="12.85546875" style="12" customWidth="1"/>
    <col min="3589" max="3589" width="14.85546875" style="12" customWidth="1"/>
    <col min="3590" max="3590" width="18.28515625" style="12" customWidth="1"/>
    <col min="3591" max="3591" width="10.5703125" style="12" customWidth="1"/>
    <col min="3592" max="3592" width="14" style="12" customWidth="1"/>
    <col min="3593" max="3593" width="9.140625" style="12" customWidth="1"/>
    <col min="3594" max="3594" width="13.140625" style="12" customWidth="1"/>
    <col min="3595" max="3595" width="10.42578125" style="12" customWidth="1"/>
    <col min="3596" max="3596" width="8" style="12" customWidth="1"/>
    <col min="3597" max="3597" width="9.7109375" style="12" customWidth="1"/>
    <col min="3598" max="3598" width="2.140625" style="12" customWidth="1"/>
    <col min="3599" max="3599" width="2.85546875" style="12" customWidth="1"/>
    <col min="3600" max="3600" width="2.5703125" style="12" customWidth="1"/>
    <col min="3601" max="3601" width="3.85546875" style="12" customWidth="1"/>
    <col min="3602" max="3602" width="2.7109375" style="12" customWidth="1"/>
    <col min="3603" max="3603" width="4.140625" style="12" customWidth="1"/>
    <col min="3604" max="3605" width="2.42578125" style="12" customWidth="1"/>
    <col min="3606" max="3606" width="3.7109375" style="12" customWidth="1"/>
    <col min="3607" max="3607" width="2.42578125" style="12" customWidth="1"/>
    <col min="3608" max="3608" width="3.5703125" style="12" customWidth="1"/>
    <col min="3609" max="3609" width="3.140625" style="12" customWidth="1"/>
    <col min="3610" max="3610" width="4" style="12" customWidth="1"/>
    <col min="3611" max="3618" width="2.42578125" style="12" customWidth="1"/>
    <col min="3619" max="3619" width="3.5703125" style="12" customWidth="1"/>
    <col min="3620" max="3622" width="2.42578125" style="12" customWidth="1"/>
    <col min="3623" max="3623" width="11.7109375" style="12" customWidth="1"/>
    <col min="3624" max="3840" width="11" style="12"/>
    <col min="3841" max="3841" width="11.85546875" style="12" customWidth="1"/>
    <col min="3842" max="3842" width="13.5703125" style="12" customWidth="1"/>
    <col min="3843" max="3843" width="14.140625" style="12" customWidth="1"/>
    <col min="3844" max="3844" width="12.85546875" style="12" customWidth="1"/>
    <col min="3845" max="3845" width="14.85546875" style="12" customWidth="1"/>
    <col min="3846" max="3846" width="18.28515625" style="12" customWidth="1"/>
    <col min="3847" max="3847" width="10.5703125" style="12" customWidth="1"/>
    <col min="3848" max="3848" width="14" style="12" customWidth="1"/>
    <col min="3849" max="3849" width="9.140625" style="12" customWidth="1"/>
    <col min="3850" max="3850" width="13.140625" style="12" customWidth="1"/>
    <col min="3851" max="3851" width="10.42578125" style="12" customWidth="1"/>
    <col min="3852" max="3852" width="8" style="12" customWidth="1"/>
    <col min="3853" max="3853" width="9.7109375" style="12" customWidth="1"/>
    <col min="3854" max="3854" width="2.140625" style="12" customWidth="1"/>
    <col min="3855" max="3855" width="2.85546875" style="12" customWidth="1"/>
    <col min="3856" max="3856" width="2.5703125" style="12" customWidth="1"/>
    <col min="3857" max="3857" width="3.85546875" style="12" customWidth="1"/>
    <col min="3858" max="3858" width="2.7109375" style="12" customWidth="1"/>
    <col min="3859" max="3859" width="4.140625" style="12" customWidth="1"/>
    <col min="3860" max="3861" width="2.42578125" style="12" customWidth="1"/>
    <col min="3862" max="3862" width="3.7109375" style="12" customWidth="1"/>
    <col min="3863" max="3863" width="2.42578125" style="12" customWidth="1"/>
    <col min="3864" max="3864" width="3.5703125" style="12" customWidth="1"/>
    <col min="3865" max="3865" width="3.140625" style="12" customWidth="1"/>
    <col min="3866" max="3866" width="4" style="12" customWidth="1"/>
    <col min="3867" max="3874" width="2.42578125" style="12" customWidth="1"/>
    <col min="3875" max="3875" width="3.5703125" style="12" customWidth="1"/>
    <col min="3876" max="3878" width="2.42578125" style="12" customWidth="1"/>
    <col min="3879" max="3879" width="11.7109375" style="12" customWidth="1"/>
    <col min="3880" max="4096" width="11" style="12"/>
    <col min="4097" max="4097" width="11.85546875" style="12" customWidth="1"/>
    <col min="4098" max="4098" width="13.5703125" style="12" customWidth="1"/>
    <col min="4099" max="4099" width="14.140625" style="12" customWidth="1"/>
    <col min="4100" max="4100" width="12.85546875" style="12" customWidth="1"/>
    <col min="4101" max="4101" width="14.85546875" style="12" customWidth="1"/>
    <col min="4102" max="4102" width="18.28515625" style="12" customWidth="1"/>
    <col min="4103" max="4103" width="10.5703125" style="12" customWidth="1"/>
    <col min="4104" max="4104" width="14" style="12" customWidth="1"/>
    <col min="4105" max="4105" width="9.140625" style="12" customWidth="1"/>
    <col min="4106" max="4106" width="13.140625" style="12" customWidth="1"/>
    <col min="4107" max="4107" width="10.42578125" style="12" customWidth="1"/>
    <col min="4108" max="4108" width="8" style="12" customWidth="1"/>
    <col min="4109" max="4109" width="9.7109375" style="12" customWidth="1"/>
    <col min="4110" max="4110" width="2.140625" style="12" customWidth="1"/>
    <col min="4111" max="4111" width="2.85546875" style="12" customWidth="1"/>
    <col min="4112" max="4112" width="2.5703125" style="12" customWidth="1"/>
    <col min="4113" max="4113" width="3.85546875" style="12" customWidth="1"/>
    <col min="4114" max="4114" width="2.7109375" style="12" customWidth="1"/>
    <col min="4115" max="4115" width="4.140625" style="12" customWidth="1"/>
    <col min="4116" max="4117" width="2.42578125" style="12" customWidth="1"/>
    <col min="4118" max="4118" width="3.7109375" style="12" customWidth="1"/>
    <col min="4119" max="4119" width="2.42578125" style="12" customWidth="1"/>
    <col min="4120" max="4120" width="3.5703125" style="12" customWidth="1"/>
    <col min="4121" max="4121" width="3.140625" style="12" customWidth="1"/>
    <col min="4122" max="4122" width="4" style="12" customWidth="1"/>
    <col min="4123" max="4130" width="2.42578125" style="12" customWidth="1"/>
    <col min="4131" max="4131" width="3.5703125" style="12" customWidth="1"/>
    <col min="4132" max="4134" width="2.42578125" style="12" customWidth="1"/>
    <col min="4135" max="4135" width="11.7109375" style="12" customWidth="1"/>
    <col min="4136" max="4352" width="11" style="12"/>
    <col min="4353" max="4353" width="11.85546875" style="12" customWidth="1"/>
    <col min="4354" max="4354" width="13.5703125" style="12" customWidth="1"/>
    <col min="4355" max="4355" width="14.140625" style="12" customWidth="1"/>
    <col min="4356" max="4356" width="12.85546875" style="12" customWidth="1"/>
    <col min="4357" max="4357" width="14.85546875" style="12" customWidth="1"/>
    <col min="4358" max="4358" width="18.28515625" style="12" customWidth="1"/>
    <col min="4359" max="4359" width="10.5703125" style="12" customWidth="1"/>
    <col min="4360" max="4360" width="14" style="12" customWidth="1"/>
    <col min="4361" max="4361" width="9.140625" style="12" customWidth="1"/>
    <col min="4362" max="4362" width="13.140625" style="12" customWidth="1"/>
    <col min="4363" max="4363" width="10.42578125" style="12" customWidth="1"/>
    <col min="4364" max="4364" width="8" style="12" customWidth="1"/>
    <col min="4365" max="4365" width="9.7109375" style="12" customWidth="1"/>
    <col min="4366" max="4366" width="2.140625" style="12" customWidth="1"/>
    <col min="4367" max="4367" width="2.85546875" style="12" customWidth="1"/>
    <col min="4368" max="4368" width="2.5703125" style="12" customWidth="1"/>
    <col min="4369" max="4369" width="3.85546875" style="12" customWidth="1"/>
    <col min="4370" max="4370" width="2.7109375" style="12" customWidth="1"/>
    <col min="4371" max="4371" width="4.140625" style="12" customWidth="1"/>
    <col min="4372" max="4373" width="2.42578125" style="12" customWidth="1"/>
    <col min="4374" max="4374" width="3.7109375" style="12" customWidth="1"/>
    <col min="4375" max="4375" width="2.42578125" style="12" customWidth="1"/>
    <col min="4376" max="4376" width="3.5703125" style="12" customWidth="1"/>
    <col min="4377" max="4377" width="3.140625" style="12" customWidth="1"/>
    <col min="4378" max="4378" width="4" style="12" customWidth="1"/>
    <col min="4379" max="4386" width="2.42578125" style="12" customWidth="1"/>
    <col min="4387" max="4387" width="3.5703125" style="12" customWidth="1"/>
    <col min="4388" max="4390" width="2.42578125" style="12" customWidth="1"/>
    <col min="4391" max="4391" width="11.7109375" style="12" customWidth="1"/>
    <col min="4392" max="4608" width="11" style="12"/>
    <col min="4609" max="4609" width="11.85546875" style="12" customWidth="1"/>
    <col min="4610" max="4610" width="13.5703125" style="12" customWidth="1"/>
    <col min="4611" max="4611" width="14.140625" style="12" customWidth="1"/>
    <col min="4612" max="4612" width="12.85546875" style="12" customWidth="1"/>
    <col min="4613" max="4613" width="14.85546875" style="12" customWidth="1"/>
    <col min="4614" max="4614" width="18.28515625" style="12" customWidth="1"/>
    <col min="4615" max="4615" width="10.5703125" style="12" customWidth="1"/>
    <col min="4616" max="4616" width="14" style="12" customWidth="1"/>
    <col min="4617" max="4617" width="9.140625" style="12" customWidth="1"/>
    <col min="4618" max="4618" width="13.140625" style="12" customWidth="1"/>
    <col min="4619" max="4619" width="10.42578125" style="12" customWidth="1"/>
    <col min="4620" max="4620" width="8" style="12" customWidth="1"/>
    <col min="4621" max="4621" width="9.7109375" style="12" customWidth="1"/>
    <col min="4622" max="4622" width="2.140625" style="12" customWidth="1"/>
    <col min="4623" max="4623" width="2.85546875" style="12" customWidth="1"/>
    <col min="4624" max="4624" width="2.5703125" style="12" customWidth="1"/>
    <col min="4625" max="4625" width="3.85546875" style="12" customWidth="1"/>
    <col min="4626" max="4626" width="2.7109375" style="12" customWidth="1"/>
    <col min="4627" max="4627" width="4.140625" style="12" customWidth="1"/>
    <col min="4628" max="4629" width="2.42578125" style="12" customWidth="1"/>
    <col min="4630" max="4630" width="3.7109375" style="12" customWidth="1"/>
    <col min="4631" max="4631" width="2.42578125" style="12" customWidth="1"/>
    <col min="4632" max="4632" width="3.5703125" style="12" customWidth="1"/>
    <col min="4633" max="4633" width="3.140625" style="12" customWidth="1"/>
    <col min="4634" max="4634" width="4" style="12" customWidth="1"/>
    <col min="4635" max="4642" width="2.42578125" style="12" customWidth="1"/>
    <col min="4643" max="4643" width="3.5703125" style="12" customWidth="1"/>
    <col min="4644" max="4646" width="2.42578125" style="12" customWidth="1"/>
    <col min="4647" max="4647" width="11.7109375" style="12" customWidth="1"/>
    <col min="4648" max="4864" width="11" style="12"/>
    <col min="4865" max="4865" width="11.85546875" style="12" customWidth="1"/>
    <col min="4866" max="4866" width="13.5703125" style="12" customWidth="1"/>
    <col min="4867" max="4867" width="14.140625" style="12" customWidth="1"/>
    <col min="4868" max="4868" width="12.85546875" style="12" customWidth="1"/>
    <col min="4869" max="4869" width="14.85546875" style="12" customWidth="1"/>
    <col min="4870" max="4870" width="18.28515625" style="12" customWidth="1"/>
    <col min="4871" max="4871" width="10.5703125" style="12" customWidth="1"/>
    <col min="4872" max="4872" width="14" style="12" customWidth="1"/>
    <col min="4873" max="4873" width="9.140625" style="12" customWidth="1"/>
    <col min="4874" max="4874" width="13.140625" style="12" customWidth="1"/>
    <col min="4875" max="4875" width="10.42578125" style="12" customWidth="1"/>
    <col min="4876" max="4876" width="8" style="12" customWidth="1"/>
    <col min="4877" max="4877" width="9.7109375" style="12" customWidth="1"/>
    <col min="4878" max="4878" width="2.140625" style="12" customWidth="1"/>
    <col min="4879" max="4879" width="2.85546875" style="12" customWidth="1"/>
    <col min="4880" max="4880" width="2.5703125" style="12" customWidth="1"/>
    <col min="4881" max="4881" width="3.85546875" style="12" customWidth="1"/>
    <col min="4882" max="4882" width="2.7109375" style="12" customWidth="1"/>
    <col min="4883" max="4883" width="4.140625" style="12" customWidth="1"/>
    <col min="4884" max="4885" width="2.42578125" style="12" customWidth="1"/>
    <col min="4886" max="4886" width="3.7109375" style="12" customWidth="1"/>
    <col min="4887" max="4887" width="2.42578125" style="12" customWidth="1"/>
    <col min="4888" max="4888" width="3.5703125" style="12" customWidth="1"/>
    <col min="4889" max="4889" width="3.140625" style="12" customWidth="1"/>
    <col min="4890" max="4890" width="4" style="12" customWidth="1"/>
    <col min="4891" max="4898" width="2.42578125" style="12" customWidth="1"/>
    <col min="4899" max="4899" width="3.5703125" style="12" customWidth="1"/>
    <col min="4900" max="4902" width="2.42578125" style="12" customWidth="1"/>
    <col min="4903" max="4903" width="11.7109375" style="12" customWidth="1"/>
    <col min="4904" max="5120" width="11" style="12"/>
    <col min="5121" max="5121" width="11.85546875" style="12" customWidth="1"/>
    <col min="5122" max="5122" width="13.5703125" style="12" customWidth="1"/>
    <col min="5123" max="5123" width="14.140625" style="12" customWidth="1"/>
    <col min="5124" max="5124" width="12.85546875" style="12" customWidth="1"/>
    <col min="5125" max="5125" width="14.85546875" style="12" customWidth="1"/>
    <col min="5126" max="5126" width="18.28515625" style="12" customWidth="1"/>
    <col min="5127" max="5127" width="10.5703125" style="12" customWidth="1"/>
    <col min="5128" max="5128" width="14" style="12" customWidth="1"/>
    <col min="5129" max="5129" width="9.140625" style="12" customWidth="1"/>
    <col min="5130" max="5130" width="13.140625" style="12" customWidth="1"/>
    <col min="5131" max="5131" width="10.42578125" style="12" customWidth="1"/>
    <col min="5132" max="5132" width="8" style="12" customWidth="1"/>
    <col min="5133" max="5133" width="9.7109375" style="12" customWidth="1"/>
    <col min="5134" max="5134" width="2.140625" style="12" customWidth="1"/>
    <col min="5135" max="5135" width="2.85546875" style="12" customWidth="1"/>
    <col min="5136" max="5136" width="2.5703125" style="12" customWidth="1"/>
    <col min="5137" max="5137" width="3.85546875" style="12" customWidth="1"/>
    <col min="5138" max="5138" width="2.7109375" style="12" customWidth="1"/>
    <col min="5139" max="5139" width="4.140625" style="12" customWidth="1"/>
    <col min="5140" max="5141" width="2.42578125" style="12" customWidth="1"/>
    <col min="5142" max="5142" width="3.7109375" style="12" customWidth="1"/>
    <col min="5143" max="5143" width="2.42578125" style="12" customWidth="1"/>
    <col min="5144" max="5144" width="3.5703125" style="12" customWidth="1"/>
    <col min="5145" max="5145" width="3.140625" style="12" customWidth="1"/>
    <col min="5146" max="5146" width="4" style="12" customWidth="1"/>
    <col min="5147" max="5154" width="2.42578125" style="12" customWidth="1"/>
    <col min="5155" max="5155" width="3.5703125" style="12" customWidth="1"/>
    <col min="5156" max="5158" width="2.42578125" style="12" customWidth="1"/>
    <col min="5159" max="5159" width="11.7109375" style="12" customWidth="1"/>
    <col min="5160" max="5376" width="11" style="12"/>
    <col min="5377" max="5377" width="11.85546875" style="12" customWidth="1"/>
    <col min="5378" max="5378" width="13.5703125" style="12" customWidth="1"/>
    <col min="5379" max="5379" width="14.140625" style="12" customWidth="1"/>
    <col min="5380" max="5380" width="12.85546875" style="12" customWidth="1"/>
    <col min="5381" max="5381" width="14.85546875" style="12" customWidth="1"/>
    <col min="5382" max="5382" width="18.28515625" style="12" customWidth="1"/>
    <col min="5383" max="5383" width="10.5703125" style="12" customWidth="1"/>
    <col min="5384" max="5384" width="14" style="12" customWidth="1"/>
    <col min="5385" max="5385" width="9.140625" style="12" customWidth="1"/>
    <col min="5386" max="5386" width="13.140625" style="12" customWidth="1"/>
    <col min="5387" max="5387" width="10.42578125" style="12" customWidth="1"/>
    <col min="5388" max="5388" width="8" style="12" customWidth="1"/>
    <col min="5389" max="5389" width="9.7109375" style="12" customWidth="1"/>
    <col min="5390" max="5390" width="2.140625" style="12" customWidth="1"/>
    <col min="5391" max="5391" width="2.85546875" style="12" customWidth="1"/>
    <col min="5392" max="5392" width="2.5703125" style="12" customWidth="1"/>
    <col min="5393" max="5393" width="3.85546875" style="12" customWidth="1"/>
    <col min="5394" max="5394" width="2.7109375" style="12" customWidth="1"/>
    <col min="5395" max="5395" width="4.140625" style="12" customWidth="1"/>
    <col min="5396" max="5397" width="2.42578125" style="12" customWidth="1"/>
    <col min="5398" max="5398" width="3.7109375" style="12" customWidth="1"/>
    <col min="5399" max="5399" width="2.42578125" style="12" customWidth="1"/>
    <col min="5400" max="5400" width="3.5703125" style="12" customWidth="1"/>
    <col min="5401" max="5401" width="3.140625" style="12" customWidth="1"/>
    <col min="5402" max="5402" width="4" style="12" customWidth="1"/>
    <col min="5403" max="5410" width="2.42578125" style="12" customWidth="1"/>
    <col min="5411" max="5411" width="3.5703125" style="12" customWidth="1"/>
    <col min="5412" max="5414" width="2.42578125" style="12" customWidth="1"/>
    <col min="5415" max="5415" width="11.7109375" style="12" customWidth="1"/>
    <col min="5416" max="5632" width="11" style="12"/>
    <col min="5633" max="5633" width="11.85546875" style="12" customWidth="1"/>
    <col min="5634" max="5634" width="13.5703125" style="12" customWidth="1"/>
    <col min="5635" max="5635" width="14.140625" style="12" customWidth="1"/>
    <col min="5636" max="5636" width="12.85546875" style="12" customWidth="1"/>
    <col min="5637" max="5637" width="14.85546875" style="12" customWidth="1"/>
    <col min="5638" max="5638" width="18.28515625" style="12" customWidth="1"/>
    <col min="5639" max="5639" width="10.5703125" style="12" customWidth="1"/>
    <col min="5640" max="5640" width="14" style="12" customWidth="1"/>
    <col min="5641" max="5641" width="9.140625" style="12" customWidth="1"/>
    <col min="5642" max="5642" width="13.140625" style="12" customWidth="1"/>
    <col min="5643" max="5643" width="10.42578125" style="12" customWidth="1"/>
    <col min="5644" max="5644" width="8" style="12" customWidth="1"/>
    <col min="5645" max="5645" width="9.7109375" style="12" customWidth="1"/>
    <col min="5646" max="5646" width="2.140625" style="12" customWidth="1"/>
    <col min="5647" max="5647" width="2.85546875" style="12" customWidth="1"/>
    <col min="5648" max="5648" width="2.5703125" style="12" customWidth="1"/>
    <col min="5649" max="5649" width="3.85546875" style="12" customWidth="1"/>
    <col min="5650" max="5650" width="2.7109375" style="12" customWidth="1"/>
    <col min="5651" max="5651" width="4.140625" style="12" customWidth="1"/>
    <col min="5652" max="5653" width="2.42578125" style="12" customWidth="1"/>
    <col min="5654" max="5654" width="3.7109375" style="12" customWidth="1"/>
    <col min="5655" max="5655" width="2.42578125" style="12" customWidth="1"/>
    <col min="5656" max="5656" width="3.5703125" style="12" customWidth="1"/>
    <col min="5657" max="5657" width="3.140625" style="12" customWidth="1"/>
    <col min="5658" max="5658" width="4" style="12" customWidth="1"/>
    <col min="5659" max="5666" width="2.42578125" style="12" customWidth="1"/>
    <col min="5667" max="5667" width="3.5703125" style="12" customWidth="1"/>
    <col min="5668" max="5670" width="2.42578125" style="12" customWidth="1"/>
    <col min="5671" max="5671" width="11.7109375" style="12" customWidth="1"/>
    <col min="5672" max="5888" width="11" style="12"/>
    <col min="5889" max="5889" width="11.85546875" style="12" customWidth="1"/>
    <col min="5890" max="5890" width="13.5703125" style="12" customWidth="1"/>
    <col min="5891" max="5891" width="14.140625" style="12" customWidth="1"/>
    <col min="5892" max="5892" width="12.85546875" style="12" customWidth="1"/>
    <col min="5893" max="5893" width="14.85546875" style="12" customWidth="1"/>
    <col min="5894" max="5894" width="18.28515625" style="12" customWidth="1"/>
    <col min="5895" max="5895" width="10.5703125" style="12" customWidth="1"/>
    <col min="5896" max="5896" width="14" style="12" customWidth="1"/>
    <col min="5897" max="5897" width="9.140625" style="12" customWidth="1"/>
    <col min="5898" max="5898" width="13.140625" style="12" customWidth="1"/>
    <col min="5899" max="5899" width="10.42578125" style="12" customWidth="1"/>
    <col min="5900" max="5900" width="8" style="12" customWidth="1"/>
    <col min="5901" max="5901" width="9.7109375" style="12" customWidth="1"/>
    <col min="5902" max="5902" width="2.140625" style="12" customWidth="1"/>
    <col min="5903" max="5903" width="2.85546875" style="12" customWidth="1"/>
    <col min="5904" max="5904" width="2.5703125" style="12" customWidth="1"/>
    <col min="5905" max="5905" width="3.85546875" style="12" customWidth="1"/>
    <col min="5906" max="5906" width="2.7109375" style="12" customWidth="1"/>
    <col min="5907" max="5907" width="4.140625" style="12" customWidth="1"/>
    <col min="5908" max="5909" width="2.42578125" style="12" customWidth="1"/>
    <col min="5910" max="5910" width="3.7109375" style="12" customWidth="1"/>
    <col min="5911" max="5911" width="2.42578125" style="12" customWidth="1"/>
    <col min="5912" max="5912" width="3.5703125" style="12" customWidth="1"/>
    <col min="5913" max="5913" width="3.140625" style="12" customWidth="1"/>
    <col min="5914" max="5914" width="4" style="12" customWidth="1"/>
    <col min="5915" max="5922" width="2.42578125" style="12" customWidth="1"/>
    <col min="5923" max="5923" width="3.5703125" style="12" customWidth="1"/>
    <col min="5924" max="5926" width="2.42578125" style="12" customWidth="1"/>
    <col min="5927" max="5927" width="11.7109375" style="12" customWidth="1"/>
    <col min="5928" max="6144" width="11" style="12"/>
    <col min="6145" max="6145" width="11.85546875" style="12" customWidth="1"/>
    <col min="6146" max="6146" width="13.5703125" style="12" customWidth="1"/>
    <col min="6147" max="6147" width="14.140625" style="12" customWidth="1"/>
    <col min="6148" max="6148" width="12.85546875" style="12" customWidth="1"/>
    <col min="6149" max="6149" width="14.85546875" style="12" customWidth="1"/>
    <col min="6150" max="6150" width="18.28515625" style="12" customWidth="1"/>
    <col min="6151" max="6151" width="10.5703125" style="12" customWidth="1"/>
    <col min="6152" max="6152" width="14" style="12" customWidth="1"/>
    <col min="6153" max="6153" width="9.140625" style="12" customWidth="1"/>
    <col min="6154" max="6154" width="13.140625" style="12" customWidth="1"/>
    <col min="6155" max="6155" width="10.42578125" style="12" customWidth="1"/>
    <col min="6156" max="6156" width="8" style="12" customWidth="1"/>
    <col min="6157" max="6157" width="9.7109375" style="12" customWidth="1"/>
    <col min="6158" max="6158" width="2.140625" style="12" customWidth="1"/>
    <col min="6159" max="6159" width="2.85546875" style="12" customWidth="1"/>
    <col min="6160" max="6160" width="2.5703125" style="12" customWidth="1"/>
    <col min="6161" max="6161" width="3.85546875" style="12" customWidth="1"/>
    <col min="6162" max="6162" width="2.7109375" style="12" customWidth="1"/>
    <col min="6163" max="6163" width="4.140625" style="12" customWidth="1"/>
    <col min="6164" max="6165" width="2.42578125" style="12" customWidth="1"/>
    <col min="6166" max="6166" width="3.7109375" style="12" customWidth="1"/>
    <col min="6167" max="6167" width="2.42578125" style="12" customWidth="1"/>
    <col min="6168" max="6168" width="3.5703125" style="12" customWidth="1"/>
    <col min="6169" max="6169" width="3.140625" style="12" customWidth="1"/>
    <col min="6170" max="6170" width="4" style="12" customWidth="1"/>
    <col min="6171" max="6178" width="2.42578125" style="12" customWidth="1"/>
    <col min="6179" max="6179" width="3.5703125" style="12" customWidth="1"/>
    <col min="6180" max="6182" width="2.42578125" style="12" customWidth="1"/>
    <col min="6183" max="6183" width="11.7109375" style="12" customWidth="1"/>
    <col min="6184" max="6400" width="11" style="12"/>
    <col min="6401" max="6401" width="11.85546875" style="12" customWidth="1"/>
    <col min="6402" max="6402" width="13.5703125" style="12" customWidth="1"/>
    <col min="6403" max="6403" width="14.140625" style="12" customWidth="1"/>
    <col min="6404" max="6404" width="12.85546875" style="12" customWidth="1"/>
    <col min="6405" max="6405" width="14.85546875" style="12" customWidth="1"/>
    <col min="6406" max="6406" width="18.28515625" style="12" customWidth="1"/>
    <col min="6407" max="6407" width="10.5703125" style="12" customWidth="1"/>
    <col min="6408" max="6408" width="14" style="12" customWidth="1"/>
    <col min="6409" max="6409" width="9.140625" style="12" customWidth="1"/>
    <col min="6410" max="6410" width="13.140625" style="12" customWidth="1"/>
    <col min="6411" max="6411" width="10.42578125" style="12" customWidth="1"/>
    <col min="6412" max="6412" width="8" style="12" customWidth="1"/>
    <col min="6413" max="6413" width="9.7109375" style="12" customWidth="1"/>
    <col min="6414" max="6414" width="2.140625" style="12" customWidth="1"/>
    <col min="6415" max="6415" width="2.85546875" style="12" customWidth="1"/>
    <col min="6416" max="6416" width="2.5703125" style="12" customWidth="1"/>
    <col min="6417" max="6417" width="3.85546875" style="12" customWidth="1"/>
    <col min="6418" max="6418" width="2.7109375" style="12" customWidth="1"/>
    <col min="6419" max="6419" width="4.140625" style="12" customWidth="1"/>
    <col min="6420" max="6421" width="2.42578125" style="12" customWidth="1"/>
    <col min="6422" max="6422" width="3.7109375" style="12" customWidth="1"/>
    <col min="6423" max="6423" width="2.42578125" style="12" customWidth="1"/>
    <col min="6424" max="6424" width="3.5703125" style="12" customWidth="1"/>
    <col min="6425" max="6425" width="3.140625" style="12" customWidth="1"/>
    <col min="6426" max="6426" width="4" style="12" customWidth="1"/>
    <col min="6427" max="6434" width="2.42578125" style="12" customWidth="1"/>
    <col min="6435" max="6435" width="3.5703125" style="12" customWidth="1"/>
    <col min="6436" max="6438" width="2.42578125" style="12" customWidth="1"/>
    <col min="6439" max="6439" width="11.7109375" style="12" customWidth="1"/>
    <col min="6440" max="6656" width="11" style="12"/>
    <col min="6657" max="6657" width="11.85546875" style="12" customWidth="1"/>
    <col min="6658" max="6658" width="13.5703125" style="12" customWidth="1"/>
    <col min="6659" max="6659" width="14.140625" style="12" customWidth="1"/>
    <col min="6660" max="6660" width="12.85546875" style="12" customWidth="1"/>
    <col min="6661" max="6661" width="14.85546875" style="12" customWidth="1"/>
    <col min="6662" max="6662" width="18.28515625" style="12" customWidth="1"/>
    <col min="6663" max="6663" width="10.5703125" style="12" customWidth="1"/>
    <col min="6664" max="6664" width="14" style="12" customWidth="1"/>
    <col min="6665" max="6665" width="9.140625" style="12" customWidth="1"/>
    <col min="6666" max="6666" width="13.140625" style="12" customWidth="1"/>
    <col min="6667" max="6667" width="10.42578125" style="12" customWidth="1"/>
    <col min="6668" max="6668" width="8" style="12" customWidth="1"/>
    <col min="6669" max="6669" width="9.7109375" style="12" customWidth="1"/>
    <col min="6670" max="6670" width="2.140625" style="12" customWidth="1"/>
    <col min="6671" max="6671" width="2.85546875" style="12" customWidth="1"/>
    <col min="6672" max="6672" width="2.5703125" style="12" customWidth="1"/>
    <col min="6673" max="6673" width="3.85546875" style="12" customWidth="1"/>
    <col min="6674" max="6674" width="2.7109375" style="12" customWidth="1"/>
    <col min="6675" max="6675" width="4.140625" style="12" customWidth="1"/>
    <col min="6676" max="6677" width="2.42578125" style="12" customWidth="1"/>
    <col min="6678" max="6678" width="3.7109375" style="12" customWidth="1"/>
    <col min="6679" max="6679" width="2.42578125" style="12" customWidth="1"/>
    <col min="6680" max="6680" width="3.5703125" style="12" customWidth="1"/>
    <col min="6681" max="6681" width="3.140625" style="12" customWidth="1"/>
    <col min="6682" max="6682" width="4" style="12" customWidth="1"/>
    <col min="6683" max="6690" width="2.42578125" style="12" customWidth="1"/>
    <col min="6691" max="6691" width="3.5703125" style="12" customWidth="1"/>
    <col min="6692" max="6694" width="2.42578125" style="12" customWidth="1"/>
    <col min="6695" max="6695" width="11.7109375" style="12" customWidth="1"/>
    <col min="6696" max="6912" width="11" style="12"/>
    <col min="6913" max="6913" width="11.85546875" style="12" customWidth="1"/>
    <col min="6914" max="6914" width="13.5703125" style="12" customWidth="1"/>
    <col min="6915" max="6915" width="14.140625" style="12" customWidth="1"/>
    <col min="6916" max="6916" width="12.85546875" style="12" customWidth="1"/>
    <col min="6917" max="6917" width="14.85546875" style="12" customWidth="1"/>
    <col min="6918" max="6918" width="18.28515625" style="12" customWidth="1"/>
    <col min="6919" max="6919" width="10.5703125" style="12" customWidth="1"/>
    <col min="6920" max="6920" width="14" style="12" customWidth="1"/>
    <col min="6921" max="6921" width="9.140625" style="12" customWidth="1"/>
    <col min="6922" max="6922" width="13.140625" style="12" customWidth="1"/>
    <col min="6923" max="6923" width="10.42578125" style="12" customWidth="1"/>
    <col min="6924" max="6924" width="8" style="12" customWidth="1"/>
    <col min="6925" max="6925" width="9.7109375" style="12" customWidth="1"/>
    <col min="6926" max="6926" width="2.140625" style="12" customWidth="1"/>
    <col min="6927" max="6927" width="2.85546875" style="12" customWidth="1"/>
    <col min="6928" max="6928" width="2.5703125" style="12" customWidth="1"/>
    <col min="6929" max="6929" width="3.85546875" style="12" customWidth="1"/>
    <col min="6930" max="6930" width="2.7109375" style="12" customWidth="1"/>
    <col min="6931" max="6931" width="4.140625" style="12" customWidth="1"/>
    <col min="6932" max="6933" width="2.42578125" style="12" customWidth="1"/>
    <col min="6934" max="6934" width="3.7109375" style="12" customWidth="1"/>
    <col min="6935" max="6935" width="2.42578125" style="12" customWidth="1"/>
    <col min="6936" max="6936" width="3.5703125" style="12" customWidth="1"/>
    <col min="6937" max="6937" width="3.140625" style="12" customWidth="1"/>
    <col min="6938" max="6938" width="4" style="12" customWidth="1"/>
    <col min="6939" max="6946" width="2.42578125" style="12" customWidth="1"/>
    <col min="6947" max="6947" width="3.5703125" style="12" customWidth="1"/>
    <col min="6948" max="6950" width="2.42578125" style="12" customWidth="1"/>
    <col min="6951" max="6951" width="11.7109375" style="12" customWidth="1"/>
    <col min="6952" max="7168" width="11" style="12"/>
    <col min="7169" max="7169" width="11.85546875" style="12" customWidth="1"/>
    <col min="7170" max="7170" width="13.5703125" style="12" customWidth="1"/>
    <col min="7171" max="7171" width="14.140625" style="12" customWidth="1"/>
    <col min="7172" max="7172" width="12.85546875" style="12" customWidth="1"/>
    <col min="7173" max="7173" width="14.85546875" style="12" customWidth="1"/>
    <col min="7174" max="7174" width="18.28515625" style="12" customWidth="1"/>
    <col min="7175" max="7175" width="10.5703125" style="12" customWidth="1"/>
    <col min="7176" max="7176" width="14" style="12" customWidth="1"/>
    <col min="7177" max="7177" width="9.140625" style="12" customWidth="1"/>
    <col min="7178" max="7178" width="13.140625" style="12" customWidth="1"/>
    <col min="7179" max="7179" width="10.42578125" style="12" customWidth="1"/>
    <col min="7180" max="7180" width="8" style="12" customWidth="1"/>
    <col min="7181" max="7181" width="9.7109375" style="12" customWidth="1"/>
    <col min="7182" max="7182" width="2.140625" style="12" customWidth="1"/>
    <col min="7183" max="7183" width="2.85546875" style="12" customWidth="1"/>
    <col min="7184" max="7184" width="2.5703125" style="12" customWidth="1"/>
    <col min="7185" max="7185" width="3.85546875" style="12" customWidth="1"/>
    <col min="7186" max="7186" width="2.7109375" style="12" customWidth="1"/>
    <col min="7187" max="7187" width="4.140625" style="12" customWidth="1"/>
    <col min="7188" max="7189" width="2.42578125" style="12" customWidth="1"/>
    <col min="7190" max="7190" width="3.7109375" style="12" customWidth="1"/>
    <col min="7191" max="7191" width="2.42578125" style="12" customWidth="1"/>
    <col min="7192" max="7192" width="3.5703125" style="12" customWidth="1"/>
    <col min="7193" max="7193" width="3.140625" style="12" customWidth="1"/>
    <col min="7194" max="7194" width="4" style="12" customWidth="1"/>
    <col min="7195" max="7202" width="2.42578125" style="12" customWidth="1"/>
    <col min="7203" max="7203" width="3.5703125" style="12" customWidth="1"/>
    <col min="7204" max="7206" width="2.42578125" style="12" customWidth="1"/>
    <col min="7207" max="7207" width="11.7109375" style="12" customWidth="1"/>
    <col min="7208" max="7424" width="11" style="12"/>
    <col min="7425" max="7425" width="11.85546875" style="12" customWidth="1"/>
    <col min="7426" max="7426" width="13.5703125" style="12" customWidth="1"/>
    <col min="7427" max="7427" width="14.140625" style="12" customWidth="1"/>
    <col min="7428" max="7428" width="12.85546875" style="12" customWidth="1"/>
    <col min="7429" max="7429" width="14.85546875" style="12" customWidth="1"/>
    <col min="7430" max="7430" width="18.28515625" style="12" customWidth="1"/>
    <col min="7431" max="7431" width="10.5703125" style="12" customWidth="1"/>
    <col min="7432" max="7432" width="14" style="12" customWidth="1"/>
    <col min="7433" max="7433" width="9.140625" style="12" customWidth="1"/>
    <col min="7434" max="7434" width="13.140625" style="12" customWidth="1"/>
    <col min="7435" max="7435" width="10.42578125" style="12" customWidth="1"/>
    <col min="7436" max="7436" width="8" style="12" customWidth="1"/>
    <col min="7437" max="7437" width="9.7109375" style="12" customWidth="1"/>
    <col min="7438" max="7438" width="2.140625" style="12" customWidth="1"/>
    <col min="7439" max="7439" width="2.85546875" style="12" customWidth="1"/>
    <col min="7440" max="7440" width="2.5703125" style="12" customWidth="1"/>
    <col min="7441" max="7441" width="3.85546875" style="12" customWidth="1"/>
    <col min="7442" max="7442" width="2.7109375" style="12" customWidth="1"/>
    <col min="7443" max="7443" width="4.140625" style="12" customWidth="1"/>
    <col min="7444" max="7445" width="2.42578125" style="12" customWidth="1"/>
    <col min="7446" max="7446" width="3.7109375" style="12" customWidth="1"/>
    <col min="7447" max="7447" width="2.42578125" style="12" customWidth="1"/>
    <col min="7448" max="7448" width="3.5703125" style="12" customWidth="1"/>
    <col min="7449" max="7449" width="3.140625" style="12" customWidth="1"/>
    <col min="7450" max="7450" width="4" style="12" customWidth="1"/>
    <col min="7451" max="7458" width="2.42578125" style="12" customWidth="1"/>
    <col min="7459" max="7459" width="3.5703125" style="12" customWidth="1"/>
    <col min="7460" max="7462" width="2.42578125" style="12" customWidth="1"/>
    <col min="7463" max="7463" width="11.7109375" style="12" customWidth="1"/>
    <col min="7464" max="7680" width="11" style="12"/>
    <col min="7681" max="7681" width="11.85546875" style="12" customWidth="1"/>
    <col min="7682" max="7682" width="13.5703125" style="12" customWidth="1"/>
    <col min="7683" max="7683" width="14.140625" style="12" customWidth="1"/>
    <col min="7684" max="7684" width="12.85546875" style="12" customWidth="1"/>
    <col min="7685" max="7685" width="14.85546875" style="12" customWidth="1"/>
    <col min="7686" max="7686" width="18.28515625" style="12" customWidth="1"/>
    <col min="7687" max="7687" width="10.5703125" style="12" customWidth="1"/>
    <col min="7688" max="7688" width="14" style="12" customWidth="1"/>
    <col min="7689" max="7689" width="9.140625" style="12" customWidth="1"/>
    <col min="7690" max="7690" width="13.140625" style="12" customWidth="1"/>
    <col min="7691" max="7691" width="10.42578125" style="12" customWidth="1"/>
    <col min="7692" max="7692" width="8" style="12" customWidth="1"/>
    <col min="7693" max="7693" width="9.7109375" style="12" customWidth="1"/>
    <col min="7694" max="7694" width="2.140625" style="12" customWidth="1"/>
    <col min="7695" max="7695" width="2.85546875" style="12" customWidth="1"/>
    <col min="7696" max="7696" width="2.5703125" style="12" customWidth="1"/>
    <col min="7697" max="7697" width="3.85546875" style="12" customWidth="1"/>
    <col min="7698" max="7698" width="2.7109375" style="12" customWidth="1"/>
    <col min="7699" max="7699" width="4.140625" style="12" customWidth="1"/>
    <col min="7700" max="7701" width="2.42578125" style="12" customWidth="1"/>
    <col min="7702" max="7702" width="3.7109375" style="12" customWidth="1"/>
    <col min="7703" max="7703" width="2.42578125" style="12" customWidth="1"/>
    <col min="7704" max="7704" width="3.5703125" style="12" customWidth="1"/>
    <col min="7705" max="7705" width="3.140625" style="12" customWidth="1"/>
    <col min="7706" max="7706" width="4" style="12" customWidth="1"/>
    <col min="7707" max="7714" width="2.42578125" style="12" customWidth="1"/>
    <col min="7715" max="7715" width="3.5703125" style="12" customWidth="1"/>
    <col min="7716" max="7718" width="2.42578125" style="12" customWidth="1"/>
    <col min="7719" max="7719" width="11.7109375" style="12" customWidth="1"/>
    <col min="7720" max="7936" width="11" style="12"/>
    <col min="7937" max="7937" width="11.85546875" style="12" customWidth="1"/>
    <col min="7938" max="7938" width="13.5703125" style="12" customWidth="1"/>
    <col min="7939" max="7939" width="14.140625" style="12" customWidth="1"/>
    <col min="7940" max="7940" width="12.85546875" style="12" customWidth="1"/>
    <col min="7941" max="7941" width="14.85546875" style="12" customWidth="1"/>
    <col min="7942" max="7942" width="18.28515625" style="12" customWidth="1"/>
    <col min="7943" max="7943" width="10.5703125" style="12" customWidth="1"/>
    <col min="7944" max="7944" width="14" style="12" customWidth="1"/>
    <col min="7945" max="7945" width="9.140625" style="12" customWidth="1"/>
    <col min="7946" max="7946" width="13.140625" style="12" customWidth="1"/>
    <col min="7947" max="7947" width="10.42578125" style="12" customWidth="1"/>
    <col min="7948" max="7948" width="8" style="12" customWidth="1"/>
    <col min="7949" max="7949" width="9.7109375" style="12" customWidth="1"/>
    <col min="7950" max="7950" width="2.140625" style="12" customWidth="1"/>
    <col min="7951" max="7951" width="2.85546875" style="12" customWidth="1"/>
    <col min="7952" max="7952" width="2.5703125" style="12" customWidth="1"/>
    <col min="7953" max="7953" width="3.85546875" style="12" customWidth="1"/>
    <col min="7954" max="7954" width="2.7109375" style="12" customWidth="1"/>
    <col min="7955" max="7955" width="4.140625" style="12" customWidth="1"/>
    <col min="7956" max="7957" width="2.42578125" style="12" customWidth="1"/>
    <col min="7958" max="7958" width="3.7109375" style="12" customWidth="1"/>
    <col min="7959" max="7959" width="2.42578125" style="12" customWidth="1"/>
    <col min="7960" max="7960" width="3.5703125" style="12" customWidth="1"/>
    <col min="7961" max="7961" width="3.140625" style="12" customWidth="1"/>
    <col min="7962" max="7962" width="4" style="12" customWidth="1"/>
    <col min="7963" max="7970" width="2.42578125" style="12" customWidth="1"/>
    <col min="7971" max="7971" width="3.5703125" style="12" customWidth="1"/>
    <col min="7972" max="7974" width="2.42578125" style="12" customWidth="1"/>
    <col min="7975" max="7975" width="11.7109375" style="12" customWidth="1"/>
    <col min="7976" max="8192" width="11" style="12"/>
    <col min="8193" max="8193" width="11.85546875" style="12" customWidth="1"/>
    <col min="8194" max="8194" width="13.5703125" style="12" customWidth="1"/>
    <col min="8195" max="8195" width="14.140625" style="12" customWidth="1"/>
    <col min="8196" max="8196" width="12.85546875" style="12" customWidth="1"/>
    <col min="8197" max="8197" width="14.85546875" style="12" customWidth="1"/>
    <col min="8198" max="8198" width="18.28515625" style="12" customWidth="1"/>
    <col min="8199" max="8199" width="10.5703125" style="12" customWidth="1"/>
    <col min="8200" max="8200" width="14" style="12" customWidth="1"/>
    <col min="8201" max="8201" width="9.140625" style="12" customWidth="1"/>
    <col min="8202" max="8202" width="13.140625" style="12" customWidth="1"/>
    <col min="8203" max="8203" width="10.42578125" style="12" customWidth="1"/>
    <col min="8204" max="8204" width="8" style="12" customWidth="1"/>
    <col min="8205" max="8205" width="9.7109375" style="12" customWidth="1"/>
    <col min="8206" max="8206" width="2.140625" style="12" customWidth="1"/>
    <col min="8207" max="8207" width="2.85546875" style="12" customWidth="1"/>
    <col min="8208" max="8208" width="2.5703125" style="12" customWidth="1"/>
    <col min="8209" max="8209" width="3.85546875" style="12" customWidth="1"/>
    <col min="8210" max="8210" width="2.7109375" style="12" customWidth="1"/>
    <col min="8211" max="8211" width="4.140625" style="12" customWidth="1"/>
    <col min="8212" max="8213" width="2.42578125" style="12" customWidth="1"/>
    <col min="8214" max="8214" width="3.7109375" style="12" customWidth="1"/>
    <col min="8215" max="8215" width="2.42578125" style="12" customWidth="1"/>
    <col min="8216" max="8216" width="3.5703125" style="12" customWidth="1"/>
    <col min="8217" max="8217" width="3.140625" style="12" customWidth="1"/>
    <col min="8218" max="8218" width="4" style="12" customWidth="1"/>
    <col min="8219" max="8226" width="2.42578125" style="12" customWidth="1"/>
    <col min="8227" max="8227" width="3.5703125" style="12" customWidth="1"/>
    <col min="8228" max="8230" width="2.42578125" style="12" customWidth="1"/>
    <col min="8231" max="8231" width="11.7109375" style="12" customWidth="1"/>
    <col min="8232" max="8448" width="11" style="12"/>
    <col min="8449" max="8449" width="11.85546875" style="12" customWidth="1"/>
    <col min="8450" max="8450" width="13.5703125" style="12" customWidth="1"/>
    <col min="8451" max="8451" width="14.140625" style="12" customWidth="1"/>
    <col min="8452" max="8452" width="12.85546875" style="12" customWidth="1"/>
    <col min="8453" max="8453" width="14.85546875" style="12" customWidth="1"/>
    <col min="8454" max="8454" width="18.28515625" style="12" customWidth="1"/>
    <col min="8455" max="8455" width="10.5703125" style="12" customWidth="1"/>
    <col min="8456" max="8456" width="14" style="12" customWidth="1"/>
    <col min="8457" max="8457" width="9.140625" style="12" customWidth="1"/>
    <col min="8458" max="8458" width="13.140625" style="12" customWidth="1"/>
    <col min="8459" max="8459" width="10.42578125" style="12" customWidth="1"/>
    <col min="8460" max="8460" width="8" style="12" customWidth="1"/>
    <col min="8461" max="8461" width="9.7109375" style="12" customWidth="1"/>
    <col min="8462" max="8462" width="2.140625" style="12" customWidth="1"/>
    <col min="8463" max="8463" width="2.85546875" style="12" customWidth="1"/>
    <col min="8464" max="8464" width="2.5703125" style="12" customWidth="1"/>
    <col min="8465" max="8465" width="3.85546875" style="12" customWidth="1"/>
    <col min="8466" max="8466" width="2.7109375" style="12" customWidth="1"/>
    <col min="8467" max="8467" width="4.140625" style="12" customWidth="1"/>
    <col min="8468" max="8469" width="2.42578125" style="12" customWidth="1"/>
    <col min="8470" max="8470" width="3.7109375" style="12" customWidth="1"/>
    <col min="8471" max="8471" width="2.42578125" style="12" customWidth="1"/>
    <col min="8472" max="8472" width="3.5703125" style="12" customWidth="1"/>
    <col min="8473" max="8473" width="3.140625" style="12" customWidth="1"/>
    <col min="8474" max="8474" width="4" style="12" customWidth="1"/>
    <col min="8475" max="8482" width="2.42578125" style="12" customWidth="1"/>
    <col min="8483" max="8483" width="3.5703125" style="12" customWidth="1"/>
    <col min="8484" max="8486" width="2.42578125" style="12" customWidth="1"/>
    <col min="8487" max="8487" width="11.7109375" style="12" customWidth="1"/>
    <col min="8488" max="8704" width="11" style="12"/>
    <col min="8705" max="8705" width="11.85546875" style="12" customWidth="1"/>
    <col min="8706" max="8706" width="13.5703125" style="12" customWidth="1"/>
    <col min="8707" max="8707" width="14.140625" style="12" customWidth="1"/>
    <col min="8708" max="8708" width="12.85546875" style="12" customWidth="1"/>
    <col min="8709" max="8709" width="14.85546875" style="12" customWidth="1"/>
    <col min="8710" max="8710" width="18.28515625" style="12" customWidth="1"/>
    <col min="8711" max="8711" width="10.5703125" style="12" customWidth="1"/>
    <col min="8712" max="8712" width="14" style="12" customWidth="1"/>
    <col min="8713" max="8713" width="9.140625" style="12" customWidth="1"/>
    <col min="8714" max="8714" width="13.140625" style="12" customWidth="1"/>
    <col min="8715" max="8715" width="10.42578125" style="12" customWidth="1"/>
    <col min="8716" max="8716" width="8" style="12" customWidth="1"/>
    <col min="8717" max="8717" width="9.7109375" style="12" customWidth="1"/>
    <col min="8718" max="8718" width="2.140625" style="12" customWidth="1"/>
    <col min="8719" max="8719" width="2.85546875" style="12" customWidth="1"/>
    <col min="8720" max="8720" width="2.5703125" style="12" customWidth="1"/>
    <col min="8721" max="8721" width="3.85546875" style="12" customWidth="1"/>
    <col min="8722" max="8722" width="2.7109375" style="12" customWidth="1"/>
    <col min="8723" max="8723" width="4.140625" style="12" customWidth="1"/>
    <col min="8724" max="8725" width="2.42578125" style="12" customWidth="1"/>
    <col min="8726" max="8726" width="3.7109375" style="12" customWidth="1"/>
    <col min="8727" max="8727" width="2.42578125" style="12" customWidth="1"/>
    <col min="8728" max="8728" width="3.5703125" style="12" customWidth="1"/>
    <col min="8729" max="8729" width="3.140625" style="12" customWidth="1"/>
    <col min="8730" max="8730" width="4" style="12" customWidth="1"/>
    <col min="8731" max="8738" width="2.42578125" style="12" customWidth="1"/>
    <col min="8739" max="8739" width="3.5703125" style="12" customWidth="1"/>
    <col min="8740" max="8742" width="2.42578125" style="12" customWidth="1"/>
    <col min="8743" max="8743" width="11.7109375" style="12" customWidth="1"/>
    <col min="8744" max="8960" width="11" style="12"/>
    <col min="8961" max="8961" width="11.85546875" style="12" customWidth="1"/>
    <col min="8962" max="8962" width="13.5703125" style="12" customWidth="1"/>
    <col min="8963" max="8963" width="14.140625" style="12" customWidth="1"/>
    <col min="8964" max="8964" width="12.85546875" style="12" customWidth="1"/>
    <col min="8965" max="8965" width="14.85546875" style="12" customWidth="1"/>
    <col min="8966" max="8966" width="18.28515625" style="12" customWidth="1"/>
    <col min="8967" max="8967" width="10.5703125" style="12" customWidth="1"/>
    <col min="8968" max="8968" width="14" style="12" customWidth="1"/>
    <col min="8969" max="8969" width="9.140625" style="12" customWidth="1"/>
    <col min="8970" max="8970" width="13.140625" style="12" customWidth="1"/>
    <col min="8971" max="8971" width="10.42578125" style="12" customWidth="1"/>
    <col min="8972" max="8972" width="8" style="12" customWidth="1"/>
    <col min="8973" max="8973" width="9.7109375" style="12" customWidth="1"/>
    <col min="8974" max="8974" width="2.140625" style="12" customWidth="1"/>
    <col min="8975" max="8975" width="2.85546875" style="12" customWidth="1"/>
    <col min="8976" max="8976" width="2.5703125" style="12" customWidth="1"/>
    <col min="8977" max="8977" width="3.85546875" style="12" customWidth="1"/>
    <col min="8978" max="8978" width="2.7109375" style="12" customWidth="1"/>
    <col min="8979" max="8979" width="4.140625" style="12" customWidth="1"/>
    <col min="8980" max="8981" width="2.42578125" style="12" customWidth="1"/>
    <col min="8982" max="8982" width="3.7109375" style="12" customWidth="1"/>
    <col min="8983" max="8983" width="2.42578125" style="12" customWidth="1"/>
    <col min="8984" max="8984" width="3.5703125" style="12" customWidth="1"/>
    <col min="8985" max="8985" width="3.140625" style="12" customWidth="1"/>
    <col min="8986" max="8986" width="4" style="12" customWidth="1"/>
    <col min="8987" max="8994" width="2.42578125" style="12" customWidth="1"/>
    <col min="8995" max="8995" width="3.5703125" style="12" customWidth="1"/>
    <col min="8996" max="8998" width="2.42578125" style="12" customWidth="1"/>
    <col min="8999" max="8999" width="11.7109375" style="12" customWidth="1"/>
    <col min="9000" max="9216" width="11" style="12"/>
    <col min="9217" max="9217" width="11.85546875" style="12" customWidth="1"/>
    <col min="9218" max="9218" width="13.5703125" style="12" customWidth="1"/>
    <col min="9219" max="9219" width="14.140625" style="12" customWidth="1"/>
    <col min="9220" max="9220" width="12.85546875" style="12" customWidth="1"/>
    <col min="9221" max="9221" width="14.85546875" style="12" customWidth="1"/>
    <col min="9222" max="9222" width="18.28515625" style="12" customWidth="1"/>
    <col min="9223" max="9223" width="10.5703125" style="12" customWidth="1"/>
    <col min="9224" max="9224" width="14" style="12" customWidth="1"/>
    <col min="9225" max="9225" width="9.140625" style="12" customWidth="1"/>
    <col min="9226" max="9226" width="13.140625" style="12" customWidth="1"/>
    <col min="9227" max="9227" width="10.42578125" style="12" customWidth="1"/>
    <col min="9228" max="9228" width="8" style="12" customWidth="1"/>
    <col min="9229" max="9229" width="9.7109375" style="12" customWidth="1"/>
    <col min="9230" max="9230" width="2.140625" style="12" customWidth="1"/>
    <col min="9231" max="9231" width="2.85546875" style="12" customWidth="1"/>
    <col min="9232" max="9232" width="2.5703125" style="12" customWidth="1"/>
    <col min="9233" max="9233" width="3.85546875" style="12" customWidth="1"/>
    <col min="9234" max="9234" width="2.7109375" style="12" customWidth="1"/>
    <col min="9235" max="9235" width="4.140625" style="12" customWidth="1"/>
    <col min="9236" max="9237" width="2.42578125" style="12" customWidth="1"/>
    <col min="9238" max="9238" width="3.7109375" style="12" customWidth="1"/>
    <col min="9239" max="9239" width="2.42578125" style="12" customWidth="1"/>
    <col min="9240" max="9240" width="3.5703125" style="12" customWidth="1"/>
    <col min="9241" max="9241" width="3.140625" style="12" customWidth="1"/>
    <col min="9242" max="9242" width="4" style="12" customWidth="1"/>
    <col min="9243" max="9250" width="2.42578125" style="12" customWidth="1"/>
    <col min="9251" max="9251" width="3.5703125" style="12" customWidth="1"/>
    <col min="9252" max="9254" width="2.42578125" style="12" customWidth="1"/>
    <col min="9255" max="9255" width="11.7109375" style="12" customWidth="1"/>
    <col min="9256" max="9472" width="11" style="12"/>
    <col min="9473" max="9473" width="11.85546875" style="12" customWidth="1"/>
    <col min="9474" max="9474" width="13.5703125" style="12" customWidth="1"/>
    <col min="9475" max="9475" width="14.140625" style="12" customWidth="1"/>
    <col min="9476" max="9476" width="12.85546875" style="12" customWidth="1"/>
    <col min="9477" max="9477" width="14.85546875" style="12" customWidth="1"/>
    <col min="9478" max="9478" width="18.28515625" style="12" customWidth="1"/>
    <col min="9479" max="9479" width="10.5703125" style="12" customWidth="1"/>
    <col min="9480" max="9480" width="14" style="12" customWidth="1"/>
    <col min="9481" max="9481" width="9.140625" style="12" customWidth="1"/>
    <col min="9482" max="9482" width="13.140625" style="12" customWidth="1"/>
    <col min="9483" max="9483" width="10.42578125" style="12" customWidth="1"/>
    <col min="9484" max="9484" width="8" style="12" customWidth="1"/>
    <col min="9485" max="9485" width="9.7109375" style="12" customWidth="1"/>
    <col min="9486" max="9486" width="2.140625" style="12" customWidth="1"/>
    <col min="9487" max="9487" width="2.85546875" style="12" customWidth="1"/>
    <col min="9488" max="9488" width="2.5703125" style="12" customWidth="1"/>
    <col min="9489" max="9489" width="3.85546875" style="12" customWidth="1"/>
    <col min="9490" max="9490" width="2.7109375" style="12" customWidth="1"/>
    <col min="9491" max="9491" width="4.140625" style="12" customWidth="1"/>
    <col min="9492" max="9493" width="2.42578125" style="12" customWidth="1"/>
    <col min="9494" max="9494" width="3.7109375" style="12" customWidth="1"/>
    <col min="9495" max="9495" width="2.42578125" style="12" customWidth="1"/>
    <col min="9496" max="9496" width="3.5703125" style="12" customWidth="1"/>
    <col min="9497" max="9497" width="3.140625" style="12" customWidth="1"/>
    <col min="9498" max="9498" width="4" style="12" customWidth="1"/>
    <col min="9499" max="9506" width="2.42578125" style="12" customWidth="1"/>
    <col min="9507" max="9507" width="3.5703125" style="12" customWidth="1"/>
    <col min="9508" max="9510" width="2.42578125" style="12" customWidth="1"/>
    <col min="9511" max="9511" width="11.7109375" style="12" customWidth="1"/>
    <col min="9512" max="9728" width="11" style="12"/>
    <col min="9729" max="9729" width="11.85546875" style="12" customWidth="1"/>
    <col min="9730" max="9730" width="13.5703125" style="12" customWidth="1"/>
    <col min="9731" max="9731" width="14.140625" style="12" customWidth="1"/>
    <col min="9732" max="9732" width="12.85546875" style="12" customWidth="1"/>
    <col min="9733" max="9733" width="14.85546875" style="12" customWidth="1"/>
    <col min="9734" max="9734" width="18.28515625" style="12" customWidth="1"/>
    <col min="9735" max="9735" width="10.5703125" style="12" customWidth="1"/>
    <col min="9736" max="9736" width="14" style="12" customWidth="1"/>
    <col min="9737" max="9737" width="9.140625" style="12" customWidth="1"/>
    <col min="9738" max="9738" width="13.140625" style="12" customWidth="1"/>
    <col min="9739" max="9739" width="10.42578125" style="12" customWidth="1"/>
    <col min="9740" max="9740" width="8" style="12" customWidth="1"/>
    <col min="9741" max="9741" width="9.7109375" style="12" customWidth="1"/>
    <col min="9742" max="9742" width="2.140625" style="12" customWidth="1"/>
    <col min="9743" max="9743" width="2.85546875" style="12" customWidth="1"/>
    <col min="9744" max="9744" width="2.5703125" style="12" customWidth="1"/>
    <col min="9745" max="9745" width="3.85546875" style="12" customWidth="1"/>
    <col min="9746" max="9746" width="2.7109375" style="12" customWidth="1"/>
    <col min="9747" max="9747" width="4.140625" style="12" customWidth="1"/>
    <col min="9748" max="9749" width="2.42578125" style="12" customWidth="1"/>
    <col min="9750" max="9750" width="3.7109375" style="12" customWidth="1"/>
    <col min="9751" max="9751" width="2.42578125" style="12" customWidth="1"/>
    <col min="9752" max="9752" width="3.5703125" style="12" customWidth="1"/>
    <col min="9753" max="9753" width="3.140625" style="12" customWidth="1"/>
    <col min="9754" max="9754" width="4" style="12" customWidth="1"/>
    <col min="9755" max="9762" width="2.42578125" style="12" customWidth="1"/>
    <col min="9763" max="9763" width="3.5703125" style="12" customWidth="1"/>
    <col min="9764" max="9766" width="2.42578125" style="12" customWidth="1"/>
    <col min="9767" max="9767" width="11.7109375" style="12" customWidth="1"/>
    <col min="9768" max="9984" width="11" style="12"/>
    <col min="9985" max="9985" width="11.85546875" style="12" customWidth="1"/>
    <col min="9986" max="9986" width="13.5703125" style="12" customWidth="1"/>
    <col min="9987" max="9987" width="14.140625" style="12" customWidth="1"/>
    <col min="9988" max="9988" width="12.85546875" style="12" customWidth="1"/>
    <col min="9989" max="9989" width="14.85546875" style="12" customWidth="1"/>
    <col min="9990" max="9990" width="18.28515625" style="12" customWidth="1"/>
    <col min="9991" max="9991" width="10.5703125" style="12" customWidth="1"/>
    <col min="9992" max="9992" width="14" style="12" customWidth="1"/>
    <col min="9993" max="9993" width="9.140625" style="12" customWidth="1"/>
    <col min="9994" max="9994" width="13.140625" style="12" customWidth="1"/>
    <col min="9995" max="9995" width="10.42578125" style="12" customWidth="1"/>
    <col min="9996" max="9996" width="8" style="12" customWidth="1"/>
    <col min="9997" max="9997" width="9.7109375" style="12" customWidth="1"/>
    <col min="9998" max="9998" width="2.140625" style="12" customWidth="1"/>
    <col min="9999" max="9999" width="2.85546875" style="12" customWidth="1"/>
    <col min="10000" max="10000" width="2.5703125" style="12" customWidth="1"/>
    <col min="10001" max="10001" width="3.85546875" style="12" customWidth="1"/>
    <col min="10002" max="10002" width="2.7109375" style="12" customWidth="1"/>
    <col min="10003" max="10003" width="4.140625" style="12" customWidth="1"/>
    <col min="10004" max="10005" width="2.42578125" style="12" customWidth="1"/>
    <col min="10006" max="10006" width="3.7109375" style="12" customWidth="1"/>
    <col min="10007" max="10007" width="2.42578125" style="12" customWidth="1"/>
    <col min="10008" max="10008" width="3.5703125" style="12" customWidth="1"/>
    <col min="10009" max="10009" width="3.140625" style="12" customWidth="1"/>
    <col min="10010" max="10010" width="4" style="12" customWidth="1"/>
    <col min="10011" max="10018" width="2.42578125" style="12" customWidth="1"/>
    <col min="10019" max="10019" width="3.5703125" style="12" customWidth="1"/>
    <col min="10020" max="10022" width="2.42578125" style="12" customWidth="1"/>
    <col min="10023" max="10023" width="11.7109375" style="12" customWidth="1"/>
    <col min="10024" max="10240" width="11" style="12"/>
    <col min="10241" max="10241" width="11.85546875" style="12" customWidth="1"/>
    <col min="10242" max="10242" width="13.5703125" style="12" customWidth="1"/>
    <col min="10243" max="10243" width="14.140625" style="12" customWidth="1"/>
    <col min="10244" max="10244" width="12.85546875" style="12" customWidth="1"/>
    <col min="10245" max="10245" width="14.85546875" style="12" customWidth="1"/>
    <col min="10246" max="10246" width="18.28515625" style="12" customWidth="1"/>
    <col min="10247" max="10247" width="10.5703125" style="12" customWidth="1"/>
    <col min="10248" max="10248" width="14" style="12" customWidth="1"/>
    <col min="10249" max="10249" width="9.140625" style="12" customWidth="1"/>
    <col min="10250" max="10250" width="13.140625" style="12" customWidth="1"/>
    <col min="10251" max="10251" width="10.42578125" style="12" customWidth="1"/>
    <col min="10252" max="10252" width="8" style="12" customWidth="1"/>
    <col min="10253" max="10253" width="9.7109375" style="12" customWidth="1"/>
    <col min="10254" max="10254" width="2.140625" style="12" customWidth="1"/>
    <col min="10255" max="10255" width="2.85546875" style="12" customWidth="1"/>
    <col min="10256" max="10256" width="2.5703125" style="12" customWidth="1"/>
    <col min="10257" max="10257" width="3.85546875" style="12" customWidth="1"/>
    <col min="10258" max="10258" width="2.7109375" style="12" customWidth="1"/>
    <col min="10259" max="10259" width="4.140625" style="12" customWidth="1"/>
    <col min="10260" max="10261" width="2.42578125" style="12" customWidth="1"/>
    <col min="10262" max="10262" width="3.7109375" style="12" customWidth="1"/>
    <col min="10263" max="10263" width="2.42578125" style="12" customWidth="1"/>
    <col min="10264" max="10264" width="3.5703125" style="12" customWidth="1"/>
    <col min="10265" max="10265" width="3.140625" style="12" customWidth="1"/>
    <col min="10266" max="10266" width="4" style="12" customWidth="1"/>
    <col min="10267" max="10274" width="2.42578125" style="12" customWidth="1"/>
    <col min="10275" max="10275" width="3.5703125" style="12" customWidth="1"/>
    <col min="10276" max="10278" width="2.42578125" style="12" customWidth="1"/>
    <col min="10279" max="10279" width="11.7109375" style="12" customWidth="1"/>
    <col min="10280" max="10496" width="11" style="12"/>
    <col min="10497" max="10497" width="11.85546875" style="12" customWidth="1"/>
    <col min="10498" max="10498" width="13.5703125" style="12" customWidth="1"/>
    <col min="10499" max="10499" width="14.140625" style="12" customWidth="1"/>
    <col min="10500" max="10500" width="12.85546875" style="12" customWidth="1"/>
    <col min="10501" max="10501" width="14.85546875" style="12" customWidth="1"/>
    <col min="10502" max="10502" width="18.28515625" style="12" customWidth="1"/>
    <col min="10503" max="10503" width="10.5703125" style="12" customWidth="1"/>
    <col min="10504" max="10504" width="14" style="12" customWidth="1"/>
    <col min="10505" max="10505" width="9.140625" style="12" customWidth="1"/>
    <col min="10506" max="10506" width="13.140625" style="12" customWidth="1"/>
    <col min="10507" max="10507" width="10.42578125" style="12" customWidth="1"/>
    <col min="10508" max="10508" width="8" style="12" customWidth="1"/>
    <col min="10509" max="10509" width="9.7109375" style="12" customWidth="1"/>
    <col min="10510" max="10510" width="2.140625" style="12" customWidth="1"/>
    <col min="10511" max="10511" width="2.85546875" style="12" customWidth="1"/>
    <col min="10512" max="10512" width="2.5703125" style="12" customWidth="1"/>
    <col min="10513" max="10513" width="3.85546875" style="12" customWidth="1"/>
    <col min="10514" max="10514" width="2.7109375" style="12" customWidth="1"/>
    <col min="10515" max="10515" width="4.140625" style="12" customWidth="1"/>
    <col min="10516" max="10517" width="2.42578125" style="12" customWidth="1"/>
    <col min="10518" max="10518" width="3.7109375" style="12" customWidth="1"/>
    <col min="10519" max="10519" width="2.42578125" style="12" customWidth="1"/>
    <col min="10520" max="10520" width="3.5703125" style="12" customWidth="1"/>
    <col min="10521" max="10521" width="3.140625" style="12" customWidth="1"/>
    <col min="10522" max="10522" width="4" style="12" customWidth="1"/>
    <col min="10523" max="10530" width="2.42578125" style="12" customWidth="1"/>
    <col min="10531" max="10531" width="3.5703125" style="12" customWidth="1"/>
    <col min="10532" max="10534" width="2.42578125" style="12" customWidth="1"/>
    <col min="10535" max="10535" width="11.7109375" style="12" customWidth="1"/>
    <col min="10536" max="10752" width="11" style="12"/>
    <col min="10753" max="10753" width="11.85546875" style="12" customWidth="1"/>
    <col min="10754" max="10754" width="13.5703125" style="12" customWidth="1"/>
    <col min="10755" max="10755" width="14.140625" style="12" customWidth="1"/>
    <col min="10756" max="10756" width="12.85546875" style="12" customWidth="1"/>
    <col min="10757" max="10757" width="14.85546875" style="12" customWidth="1"/>
    <col min="10758" max="10758" width="18.28515625" style="12" customWidth="1"/>
    <col min="10759" max="10759" width="10.5703125" style="12" customWidth="1"/>
    <col min="10760" max="10760" width="14" style="12" customWidth="1"/>
    <col min="10761" max="10761" width="9.140625" style="12" customWidth="1"/>
    <col min="10762" max="10762" width="13.140625" style="12" customWidth="1"/>
    <col min="10763" max="10763" width="10.42578125" style="12" customWidth="1"/>
    <col min="10764" max="10764" width="8" style="12" customWidth="1"/>
    <col min="10765" max="10765" width="9.7109375" style="12" customWidth="1"/>
    <col min="10766" max="10766" width="2.140625" style="12" customWidth="1"/>
    <col min="10767" max="10767" width="2.85546875" style="12" customWidth="1"/>
    <col min="10768" max="10768" width="2.5703125" style="12" customWidth="1"/>
    <col min="10769" max="10769" width="3.85546875" style="12" customWidth="1"/>
    <col min="10770" max="10770" width="2.7109375" style="12" customWidth="1"/>
    <col min="10771" max="10771" width="4.140625" style="12" customWidth="1"/>
    <col min="10772" max="10773" width="2.42578125" style="12" customWidth="1"/>
    <col min="10774" max="10774" width="3.7109375" style="12" customWidth="1"/>
    <col min="10775" max="10775" width="2.42578125" style="12" customWidth="1"/>
    <col min="10776" max="10776" width="3.5703125" style="12" customWidth="1"/>
    <col min="10777" max="10777" width="3.140625" style="12" customWidth="1"/>
    <col min="10778" max="10778" width="4" style="12" customWidth="1"/>
    <col min="10779" max="10786" width="2.42578125" style="12" customWidth="1"/>
    <col min="10787" max="10787" width="3.5703125" style="12" customWidth="1"/>
    <col min="10788" max="10790" width="2.42578125" style="12" customWidth="1"/>
    <col min="10791" max="10791" width="11.7109375" style="12" customWidth="1"/>
    <col min="10792" max="11008" width="11" style="12"/>
    <col min="11009" max="11009" width="11.85546875" style="12" customWidth="1"/>
    <col min="11010" max="11010" width="13.5703125" style="12" customWidth="1"/>
    <col min="11011" max="11011" width="14.140625" style="12" customWidth="1"/>
    <col min="11012" max="11012" width="12.85546875" style="12" customWidth="1"/>
    <col min="11013" max="11013" width="14.85546875" style="12" customWidth="1"/>
    <col min="11014" max="11014" width="18.28515625" style="12" customWidth="1"/>
    <col min="11015" max="11015" width="10.5703125" style="12" customWidth="1"/>
    <col min="11016" max="11016" width="14" style="12" customWidth="1"/>
    <col min="11017" max="11017" width="9.140625" style="12" customWidth="1"/>
    <col min="11018" max="11018" width="13.140625" style="12" customWidth="1"/>
    <col min="11019" max="11019" width="10.42578125" style="12" customWidth="1"/>
    <col min="11020" max="11020" width="8" style="12" customWidth="1"/>
    <col min="11021" max="11021" width="9.7109375" style="12" customWidth="1"/>
    <col min="11022" max="11022" width="2.140625" style="12" customWidth="1"/>
    <col min="11023" max="11023" width="2.85546875" style="12" customWidth="1"/>
    <col min="11024" max="11024" width="2.5703125" style="12" customWidth="1"/>
    <col min="11025" max="11025" width="3.85546875" style="12" customWidth="1"/>
    <col min="11026" max="11026" width="2.7109375" style="12" customWidth="1"/>
    <col min="11027" max="11027" width="4.140625" style="12" customWidth="1"/>
    <col min="11028" max="11029" width="2.42578125" style="12" customWidth="1"/>
    <col min="11030" max="11030" width="3.7109375" style="12" customWidth="1"/>
    <col min="11031" max="11031" width="2.42578125" style="12" customWidth="1"/>
    <col min="11032" max="11032" width="3.5703125" style="12" customWidth="1"/>
    <col min="11033" max="11033" width="3.140625" style="12" customWidth="1"/>
    <col min="11034" max="11034" width="4" style="12" customWidth="1"/>
    <col min="11035" max="11042" width="2.42578125" style="12" customWidth="1"/>
    <col min="11043" max="11043" width="3.5703125" style="12" customWidth="1"/>
    <col min="11044" max="11046" width="2.42578125" style="12" customWidth="1"/>
    <col min="11047" max="11047" width="11.7109375" style="12" customWidth="1"/>
    <col min="11048" max="11264" width="11" style="12"/>
    <col min="11265" max="11265" width="11.85546875" style="12" customWidth="1"/>
    <col min="11266" max="11266" width="13.5703125" style="12" customWidth="1"/>
    <col min="11267" max="11267" width="14.140625" style="12" customWidth="1"/>
    <col min="11268" max="11268" width="12.85546875" style="12" customWidth="1"/>
    <col min="11269" max="11269" width="14.85546875" style="12" customWidth="1"/>
    <col min="11270" max="11270" width="18.28515625" style="12" customWidth="1"/>
    <col min="11271" max="11271" width="10.5703125" style="12" customWidth="1"/>
    <col min="11272" max="11272" width="14" style="12" customWidth="1"/>
    <col min="11273" max="11273" width="9.140625" style="12" customWidth="1"/>
    <col min="11274" max="11274" width="13.140625" style="12" customWidth="1"/>
    <col min="11275" max="11275" width="10.42578125" style="12" customWidth="1"/>
    <col min="11276" max="11276" width="8" style="12" customWidth="1"/>
    <col min="11277" max="11277" width="9.7109375" style="12" customWidth="1"/>
    <col min="11278" max="11278" width="2.140625" style="12" customWidth="1"/>
    <col min="11279" max="11279" width="2.85546875" style="12" customWidth="1"/>
    <col min="11280" max="11280" width="2.5703125" style="12" customWidth="1"/>
    <col min="11281" max="11281" width="3.85546875" style="12" customWidth="1"/>
    <col min="11282" max="11282" width="2.7109375" style="12" customWidth="1"/>
    <col min="11283" max="11283" width="4.140625" style="12" customWidth="1"/>
    <col min="11284" max="11285" width="2.42578125" style="12" customWidth="1"/>
    <col min="11286" max="11286" width="3.7109375" style="12" customWidth="1"/>
    <col min="11287" max="11287" width="2.42578125" style="12" customWidth="1"/>
    <col min="11288" max="11288" width="3.5703125" style="12" customWidth="1"/>
    <col min="11289" max="11289" width="3.140625" style="12" customWidth="1"/>
    <col min="11290" max="11290" width="4" style="12" customWidth="1"/>
    <col min="11291" max="11298" width="2.42578125" style="12" customWidth="1"/>
    <col min="11299" max="11299" width="3.5703125" style="12" customWidth="1"/>
    <col min="11300" max="11302" width="2.42578125" style="12" customWidth="1"/>
    <col min="11303" max="11303" width="11.7109375" style="12" customWidth="1"/>
    <col min="11304" max="11520" width="11" style="12"/>
    <col min="11521" max="11521" width="11.85546875" style="12" customWidth="1"/>
    <col min="11522" max="11522" width="13.5703125" style="12" customWidth="1"/>
    <col min="11523" max="11523" width="14.140625" style="12" customWidth="1"/>
    <col min="11524" max="11524" width="12.85546875" style="12" customWidth="1"/>
    <col min="11525" max="11525" width="14.85546875" style="12" customWidth="1"/>
    <col min="11526" max="11526" width="18.28515625" style="12" customWidth="1"/>
    <col min="11527" max="11527" width="10.5703125" style="12" customWidth="1"/>
    <col min="11528" max="11528" width="14" style="12" customWidth="1"/>
    <col min="11529" max="11529" width="9.140625" style="12" customWidth="1"/>
    <col min="11530" max="11530" width="13.140625" style="12" customWidth="1"/>
    <col min="11531" max="11531" width="10.42578125" style="12" customWidth="1"/>
    <col min="11532" max="11532" width="8" style="12" customWidth="1"/>
    <col min="11533" max="11533" width="9.7109375" style="12" customWidth="1"/>
    <col min="11534" max="11534" width="2.140625" style="12" customWidth="1"/>
    <col min="11535" max="11535" width="2.85546875" style="12" customWidth="1"/>
    <col min="11536" max="11536" width="2.5703125" style="12" customWidth="1"/>
    <col min="11537" max="11537" width="3.85546875" style="12" customWidth="1"/>
    <col min="11538" max="11538" width="2.7109375" style="12" customWidth="1"/>
    <col min="11539" max="11539" width="4.140625" style="12" customWidth="1"/>
    <col min="11540" max="11541" width="2.42578125" style="12" customWidth="1"/>
    <col min="11542" max="11542" width="3.7109375" style="12" customWidth="1"/>
    <col min="11543" max="11543" width="2.42578125" style="12" customWidth="1"/>
    <col min="11544" max="11544" width="3.5703125" style="12" customWidth="1"/>
    <col min="11545" max="11545" width="3.140625" style="12" customWidth="1"/>
    <col min="11546" max="11546" width="4" style="12" customWidth="1"/>
    <col min="11547" max="11554" width="2.42578125" style="12" customWidth="1"/>
    <col min="11555" max="11555" width="3.5703125" style="12" customWidth="1"/>
    <col min="11556" max="11558" width="2.42578125" style="12" customWidth="1"/>
    <col min="11559" max="11559" width="11.7109375" style="12" customWidth="1"/>
    <col min="11560" max="11776" width="11" style="12"/>
    <col min="11777" max="11777" width="11.85546875" style="12" customWidth="1"/>
    <col min="11778" max="11778" width="13.5703125" style="12" customWidth="1"/>
    <col min="11779" max="11779" width="14.140625" style="12" customWidth="1"/>
    <col min="11780" max="11780" width="12.85546875" style="12" customWidth="1"/>
    <col min="11781" max="11781" width="14.85546875" style="12" customWidth="1"/>
    <col min="11782" max="11782" width="18.28515625" style="12" customWidth="1"/>
    <col min="11783" max="11783" width="10.5703125" style="12" customWidth="1"/>
    <col min="11784" max="11784" width="14" style="12" customWidth="1"/>
    <col min="11785" max="11785" width="9.140625" style="12" customWidth="1"/>
    <col min="11786" max="11786" width="13.140625" style="12" customWidth="1"/>
    <col min="11787" max="11787" width="10.42578125" style="12" customWidth="1"/>
    <col min="11788" max="11788" width="8" style="12" customWidth="1"/>
    <col min="11789" max="11789" width="9.7109375" style="12" customWidth="1"/>
    <col min="11790" max="11790" width="2.140625" style="12" customWidth="1"/>
    <col min="11791" max="11791" width="2.85546875" style="12" customWidth="1"/>
    <col min="11792" max="11792" width="2.5703125" style="12" customWidth="1"/>
    <col min="11793" max="11793" width="3.85546875" style="12" customWidth="1"/>
    <col min="11794" max="11794" width="2.7109375" style="12" customWidth="1"/>
    <col min="11795" max="11795" width="4.140625" style="12" customWidth="1"/>
    <col min="11796" max="11797" width="2.42578125" style="12" customWidth="1"/>
    <col min="11798" max="11798" width="3.7109375" style="12" customWidth="1"/>
    <col min="11799" max="11799" width="2.42578125" style="12" customWidth="1"/>
    <col min="11800" max="11800" width="3.5703125" style="12" customWidth="1"/>
    <col min="11801" max="11801" width="3.140625" style="12" customWidth="1"/>
    <col min="11802" max="11802" width="4" style="12" customWidth="1"/>
    <col min="11803" max="11810" width="2.42578125" style="12" customWidth="1"/>
    <col min="11811" max="11811" width="3.5703125" style="12" customWidth="1"/>
    <col min="11812" max="11814" width="2.42578125" style="12" customWidth="1"/>
    <col min="11815" max="11815" width="11.7109375" style="12" customWidth="1"/>
    <col min="11816" max="12032" width="11" style="12"/>
    <col min="12033" max="12033" width="11.85546875" style="12" customWidth="1"/>
    <col min="12034" max="12034" width="13.5703125" style="12" customWidth="1"/>
    <col min="12035" max="12035" width="14.140625" style="12" customWidth="1"/>
    <col min="12036" max="12036" width="12.85546875" style="12" customWidth="1"/>
    <col min="12037" max="12037" width="14.85546875" style="12" customWidth="1"/>
    <col min="12038" max="12038" width="18.28515625" style="12" customWidth="1"/>
    <col min="12039" max="12039" width="10.5703125" style="12" customWidth="1"/>
    <col min="12040" max="12040" width="14" style="12" customWidth="1"/>
    <col min="12041" max="12041" width="9.140625" style="12" customWidth="1"/>
    <col min="12042" max="12042" width="13.140625" style="12" customWidth="1"/>
    <col min="12043" max="12043" width="10.42578125" style="12" customWidth="1"/>
    <col min="12044" max="12044" width="8" style="12" customWidth="1"/>
    <col min="12045" max="12045" width="9.7109375" style="12" customWidth="1"/>
    <col min="12046" max="12046" width="2.140625" style="12" customWidth="1"/>
    <col min="12047" max="12047" width="2.85546875" style="12" customWidth="1"/>
    <col min="12048" max="12048" width="2.5703125" style="12" customWidth="1"/>
    <col min="12049" max="12049" width="3.85546875" style="12" customWidth="1"/>
    <col min="12050" max="12050" width="2.7109375" style="12" customWidth="1"/>
    <col min="12051" max="12051" width="4.140625" style="12" customWidth="1"/>
    <col min="12052" max="12053" width="2.42578125" style="12" customWidth="1"/>
    <col min="12054" max="12054" width="3.7109375" style="12" customWidth="1"/>
    <col min="12055" max="12055" width="2.42578125" style="12" customWidth="1"/>
    <col min="12056" max="12056" width="3.5703125" style="12" customWidth="1"/>
    <col min="12057" max="12057" width="3.140625" style="12" customWidth="1"/>
    <col min="12058" max="12058" width="4" style="12" customWidth="1"/>
    <col min="12059" max="12066" width="2.42578125" style="12" customWidth="1"/>
    <col min="12067" max="12067" width="3.5703125" style="12" customWidth="1"/>
    <col min="12068" max="12070" width="2.42578125" style="12" customWidth="1"/>
    <col min="12071" max="12071" width="11.7109375" style="12" customWidth="1"/>
    <col min="12072" max="12288" width="11" style="12"/>
    <col min="12289" max="12289" width="11.85546875" style="12" customWidth="1"/>
    <col min="12290" max="12290" width="13.5703125" style="12" customWidth="1"/>
    <col min="12291" max="12291" width="14.140625" style="12" customWidth="1"/>
    <col min="12292" max="12292" width="12.85546875" style="12" customWidth="1"/>
    <col min="12293" max="12293" width="14.85546875" style="12" customWidth="1"/>
    <col min="12294" max="12294" width="18.28515625" style="12" customWidth="1"/>
    <col min="12295" max="12295" width="10.5703125" style="12" customWidth="1"/>
    <col min="12296" max="12296" width="14" style="12" customWidth="1"/>
    <col min="12297" max="12297" width="9.140625" style="12" customWidth="1"/>
    <col min="12298" max="12298" width="13.140625" style="12" customWidth="1"/>
    <col min="12299" max="12299" width="10.42578125" style="12" customWidth="1"/>
    <col min="12300" max="12300" width="8" style="12" customWidth="1"/>
    <col min="12301" max="12301" width="9.7109375" style="12" customWidth="1"/>
    <col min="12302" max="12302" width="2.140625" style="12" customWidth="1"/>
    <col min="12303" max="12303" width="2.85546875" style="12" customWidth="1"/>
    <col min="12304" max="12304" width="2.5703125" style="12" customWidth="1"/>
    <col min="12305" max="12305" width="3.85546875" style="12" customWidth="1"/>
    <col min="12306" max="12306" width="2.7109375" style="12" customWidth="1"/>
    <col min="12307" max="12307" width="4.140625" style="12" customWidth="1"/>
    <col min="12308" max="12309" width="2.42578125" style="12" customWidth="1"/>
    <col min="12310" max="12310" width="3.7109375" style="12" customWidth="1"/>
    <col min="12311" max="12311" width="2.42578125" style="12" customWidth="1"/>
    <col min="12312" max="12312" width="3.5703125" style="12" customWidth="1"/>
    <col min="12313" max="12313" width="3.140625" style="12" customWidth="1"/>
    <col min="12314" max="12314" width="4" style="12" customWidth="1"/>
    <col min="12315" max="12322" width="2.42578125" style="12" customWidth="1"/>
    <col min="12323" max="12323" width="3.5703125" style="12" customWidth="1"/>
    <col min="12324" max="12326" width="2.42578125" style="12" customWidth="1"/>
    <col min="12327" max="12327" width="11.7109375" style="12" customWidth="1"/>
    <col min="12328" max="12544" width="11" style="12"/>
    <col min="12545" max="12545" width="11.85546875" style="12" customWidth="1"/>
    <col min="12546" max="12546" width="13.5703125" style="12" customWidth="1"/>
    <col min="12547" max="12547" width="14.140625" style="12" customWidth="1"/>
    <col min="12548" max="12548" width="12.85546875" style="12" customWidth="1"/>
    <col min="12549" max="12549" width="14.85546875" style="12" customWidth="1"/>
    <col min="12550" max="12550" width="18.28515625" style="12" customWidth="1"/>
    <col min="12551" max="12551" width="10.5703125" style="12" customWidth="1"/>
    <col min="12552" max="12552" width="14" style="12" customWidth="1"/>
    <col min="12553" max="12553" width="9.140625" style="12" customWidth="1"/>
    <col min="12554" max="12554" width="13.140625" style="12" customWidth="1"/>
    <col min="12555" max="12555" width="10.42578125" style="12" customWidth="1"/>
    <col min="12556" max="12556" width="8" style="12" customWidth="1"/>
    <col min="12557" max="12557" width="9.7109375" style="12" customWidth="1"/>
    <col min="12558" max="12558" width="2.140625" style="12" customWidth="1"/>
    <col min="12559" max="12559" width="2.85546875" style="12" customWidth="1"/>
    <col min="12560" max="12560" width="2.5703125" style="12" customWidth="1"/>
    <col min="12561" max="12561" width="3.85546875" style="12" customWidth="1"/>
    <col min="12562" max="12562" width="2.7109375" style="12" customWidth="1"/>
    <col min="12563" max="12563" width="4.140625" style="12" customWidth="1"/>
    <col min="12564" max="12565" width="2.42578125" style="12" customWidth="1"/>
    <col min="12566" max="12566" width="3.7109375" style="12" customWidth="1"/>
    <col min="12567" max="12567" width="2.42578125" style="12" customWidth="1"/>
    <col min="12568" max="12568" width="3.5703125" style="12" customWidth="1"/>
    <col min="12569" max="12569" width="3.140625" style="12" customWidth="1"/>
    <col min="12570" max="12570" width="4" style="12" customWidth="1"/>
    <col min="12571" max="12578" width="2.42578125" style="12" customWidth="1"/>
    <col min="12579" max="12579" width="3.5703125" style="12" customWidth="1"/>
    <col min="12580" max="12582" width="2.42578125" style="12" customWidth="1"/>
    <col min="12583" max="12583" width="11.7109375" style="12" customWidth="1"/>
    <col min="12584" max="12800" width="11" style="12"/>
    <col min="12801" max="12801" width="11.85546875" style="12" customWidth="1"/>
    <col min="12802" max="12802" width="13.5703125" style="12" customWidth="1"/>
    <col min="12803" max="12803" width="14.140625" style="12" customWidth="1"/>
    <col min="12804" max="12804" width="12.85546875" style="12" customWidth="1"/>
    <col min="12805" max="12805" width="14.85546875" style="12" customWidth="1"/>
    <col min="12806" max="12806" width="18.28515625" style="12" customWidth="1"/>
    <col min="12807" max="12807" width="10.5703125" style="12" customWidth="1"/>
    <col min="12808" max="12808" width="14" style="12" customWidth="1"/>
    <col min="12809" max="12809" width="9.140625" style="12" customWidth="1"/>
    <col min="12810" max="12810" width="13.140625" style="12" customWidth="1"/>
    <col min="12811" max="12811" width="10.42578125" style="12" customWidth="1"/>
    <col min="12812" max="12812" width="8" style="12" customWidth="1"/>
    <col min="12813" max="12813" width="9.7109375" style="12" customWidth="1"/>
    <col min="12814" max="12814" width="2.140625" style="12" customWidth="1"/>
    <col min="12815" max="12815" width="2.85546875" style="12" customWidth="1"/>
    <col min="12816" max="12816" width="2.5703125" style="12" customWidth="1"/>
    <col min="12817" max="12817" width="3.85546875" style="12" customWidth="1"/>
    <col min="12818" max="12818" width="2.7109375" style="12" customWidth="1"/>
    <col min="12819" max="12819" width="4.140625" style="12" customWidth="1"/>
    <col min="12820" max="12821" width="2.42578125" style="12" customWidth="1"/>
    <col min="12822" max="12822" width="3.7109375" style="12" customWidth="1"/>
    <col min="12823" max="12823" width="2.42578125" style="12" customWidth="1"/>
    <col min="12824" max="12824" width="3.5703125" style="12" customWidth="1"/>
    <col min="12825" max="12825" width="3.140625" style="12" customWidth="1"/>
    <col min="12826" max="12826" width="4" style="12" customWidth="1"/>
    <col min="12827" max="12834" width="2.42578125" style="12" customWidth="1"/>
    <col min="12835" max="12835" width="3.5703125" style="12" customWidth="1"/>
    <col min="12836" max="12838" width="2.42578125" style="12" customWidth="1"/>
    <col min="12839" max="12839" width="11.7109375" style="12" customWidth="1"/>
    <col min="12840" max="13056" width="11" style="12"/>
    <col min="13057" max="13057" width="11.85546875" style="12" customWidth="1"/>
    <col min="13058" max="13058" width="13.5703125" style="12" customWidth="1"/>
    <col min="13059" max="13059" width="14.140625" style="12" customWidth="1"/>
    <col min="13060" max="13060" width="12.85546875" style="12" customWidth="1"/>
    <col min="13061" max="13061" width="14.85546875" style="12" customWidth="1"/>
    <col min="13062" max="13062" width="18.28515625" style="12" customWidth="1"/>
    <col min="13063" max="13063" width="10.5703125" style="12" customWidth="1"/>
    <col min="13064" max="13064" width="14" style="12" customWidth="1"/>
    <col min="13065" max="13065" width="9.140625" style="12" customWidth="1"/>
    <col min="13066" max="13066" width="13.140625" style="12" customWidth="1"/>
    <col min="13067" max="13067" width="10.42578125" style="12" customWidth="1"/>
    <col min="13068" max="13068" width="8" style="12" customWidth="1"/>
    <col min="13069" max="13069" width="9.7109375" style="12" customWidth="1"/>
    <col min="13070" max="13070" width="2.140625" style="12" customWidth="1"/>
    <col min="13071" max="13071" width="2.85546875" style="12" customWidth="1"/>
    <col min="13072" max="13072" width="2.5703125" style="12" customWidth="1"/>
    <col min="13073" max="13073" width="3.85546875" style="12" customWidth="1"/>
    <col min="13074" max="13074" width="2.7109375" style="12" customWidth="1"/>
    <col min="13075" max="13075" width="4.140625" style="12" customWidth="1"/>
    <col min="13076" max="13077" width="2.42578125" style="12" customWidth="1"/>
    <col min="13078" max="13078" width="3.7109375" style="12" customWidth="1"/>
    <col min="13079" max="13079" width="2.42578125" style="12" customWidth="1"/>
    <col min="13080" max="13080" width="3.5703125" style="12" customWidth="1"/>
    <col min="13081" max="13081" width="3.140625" style="12" customWidth="1"/>
    <col min="13082" max="13082" width="4" style="12" customWidth="1"/>
    <col min="13083" max="13090" width="2.42578125" style="12" customWidth="1"/>
    <col min="13091" max="13091" width="3.5703125" style="12" customWidth="1"/>
    <col min="13092" max="13094" width="2.42578125" style="12" customWidth="1"/>
    <col min="13095" max="13095" width="11.7109375" style="12" customWidth="1"/>
    <col min="13096" max="13312" width="11" style="12"/>
    <col min="13313" max="13313" width="11.85546875" style="12" customWidth="1"/>
    <col min="13314" max="13314" width="13.5703125" style="12" customWidth="1"/>
    <col min="13315" max="13315" width="14.140625" style="12" customWidth="1"/>
    <col min="13316" max="13316" width="12.85546875" style="12" customWidth="1"/>
    <col min="13317" max="13317" width="14.85546875" style="12" customWidth="1"/>
    <col min="13318" max="13318" width="18.28515625" style="12" customWidth="1"/>
    <col min="13319" max="13319" width="10.5703125" style="12" customWidth="1"/>
    <col min="13320" max="13320" width="14" style="12" customWidth="1"/>
    <col min="13321" max="13321" width="9.140625" style="12" customWidth="1"/>
    <col min="13322" max="13322" width="13.140625" style="12" customWidth="1"/>
    <col min="13323" max="13323" width="10.42578125" style="12" customWidth="1"/>
    <col min="13324" max="13324" width="8" style="12" customWidth="1"/>
    <col min="13325" max="13325" width="9.7109375" style="12" customWidth="1"/>
    <col min="13326" max="13326" width="2.140625" style="12" customWidth="1"/>
    <col min="13327" max="13327" width="2.85546875" style="12" customWidth="1"/>
    <col min="13328" max="13328" width="2.5703125" style="12" customWidth="1"/>
    <col min="13329" max="13329" width="3.85546875" style="12" customWidth="1"/>
    <col min="13330" max="13330" width="2.7109375" style="12" customWidth="1"/>
    <col min="13331" max="13331" width="4.140625" style="12" customWidth="1"/>
    <col min="13332" max="13333" width="2.42578125" style="12" customWidth="1"/>
    <col min="13334" max="13334" width="3.7109375" style="12" customWidth="1"/>
    <col min="13335" max="13335" width="2.42578125" style="12" customWidth="1"/>
    <col min="13336" max="13336" width="3.5703125" style="12" customWidth="1"/>
    <col min="13337" max="13337" width="3.140625" style="12" customWidth="1"/>
    <col min="13338" max="13338" width="4" style="12" customWidth="1"/>
    <col min="13339" max="13346" width="2.42578125" style="12" customWidth="1"/>
    <col min="13347" max="13347" width="3.5703125" style="12" customWidth="1"/>
    <col min="13348" max="13350" width="2.42578125" style="12" customWidth="1"/>
    <col min="13351" max="13351" width="11.7109375" style="12" customWidth="1"/>
    <col min="13352" max="13568" width="11" style="12"/>
    <col min="13569" max="13569" width="11.85546875" style="12" customWidth="1"/>
    <col min="13570" max="13570" width="13.5703125" style="12" customWidth="1"/>
    <col min="13571" max="13571" width="14.140625" style="12" customWidth="1"/>
    <col min="13572" max="13572" width="12.85546875" style="12" customWidth="1"/>
    <col min="13573" max="13573" width="14.85546875" style="12" customWidth="1"/>
    <col min="13574" max="13574" width="18.28515625" style="12" customWidth="1"/>
    <col min="13575" max="13575" width="10.5703125" style="12" customWidth="1"/>
    <col min="13576" max="13576" width="14" style="12" customWidth="1"/>
    <col min="13577" max="13577" width="9.140625" style="12" customWidth="1"/>
    <col min="13578" max="13578" width="13.140625" style="12" customWidth="1"/>
    <col min="13579" max="13579" width="10.42578125" style="12" customWidth="1"/>
    <col min="13580" max="13580" width="8" style="12" customWidth="1"/>
    <col min="13581" max="13581" width="9.7109375" style="12" customWidth="1"/>
    <col min="13582" max="13582" width="2.140625" style="12" customWidth="1"/>
    <col min="13583" max="13583" width="2.85546875" style="12" customWidth="1"/>
    <col min="13584" max="13584" width="2.5703125" style="12" customWidth="1"/>
    <col min="13585" max="13585" width="3.85546875" style="12" customWidth="1"/>
    <col min="13586" max="13586" width="2.7109375" style="12" customWidth="1"/>
    <col min="13587" max="13587" width="4.140625" style="12" customWidth="1"/>
    <col min="13588" max="13589" width="2.42578125" style="12" customWidth="1"/>
    <col min="13590" max="13590" width="3.7109375" style="12" customWidth="1"/>
    <col min="13591" max="13591" width="2.42578125" style="12" customWidth="1"/>
    <col min="13592" max="13592" width="3.5703125" style="12" customWidth="1"/>
    <col min="13593" max="13593" width="3.140625" style="12" customWidth="1"/>
    <col min="13594" max="13594" width="4" style="12" customWidth="1"/>
    <col min="13595" max="13602" width="2.42578125" style="12" customWidth="1"/>
    <col min="13603" max="13603" width="3.5703125" style="12" customWidth="1"/>
    <col min="13604" max="13606" width="2.42578125" style="12" customWidth="1"/>
    <col min="13607" max="13607" width="11.7109375" style="12" customWidth="1"/>
    <col min="13608" max="13824" width="11" style="12"/>
    <col min="13825" max="13825" width="11.85546875" style="12" customWidth="1"/>
    <col min="13826" max="13826" width="13.5703125" style="12" customWidth="1"/>
    <col min="13827" max="13827" width="14.140625" style="12" customWidth="1"/>
    <col min="13828" max="13828" width="12.85546875" style="12" customWidth="1"/>
    <col min="13829" max="13829" width="14.85546875" style="12" customWidth="1"/>
    <col min="13830" max="13830" width="18.28515625" style="12" customWidth="1"/>
    <col min="13831" max="13831" width="10.5703125" style="12" customWidth="1"/>
    <col min="13832" max="13832" width="14" style="12" customWidth="1"/>
    <col min="13833" max="13833" width="9.140625" style="12" customWidth="1"/>
    <col min="13834" max="13834" width="13.140625" style="12" customWidth="1"/>
    <col min="13835" max="13835" width="10.42578125" style="12" customWidth="1"/>
    <col min="13836" max="13836" width="8" style="12" customWidth="1"/>
    <col min="13837" max="13837" width="9.7109375" style="12" customWidth="1"/>
    <col min="13838" max="13838" width="2.140625" style="12" customWidth="1"/>
    <col min="13839" max="13839" width="2.85546875" style="12" customWidth="1"/>
    <col min="13840" max="13840" width="2.5703125" style="12" customWidth="1"/>
    <col min="13841" max="13841" width="3.85546875" style="12" customWidth="1"/>
    <col min="13842" max="13842" width="2.7109375" style="12" customWidth="1"/>
    <col min="13843" max="13843" width="4.140625" style="12" customWidth="1"/>
    <col min="13844" max="13845" width="2.42578125" style="12" customWidth="1"/>
    <col min="13846" max="13846" width="3.7109375" style="12" customWidth="1"/>
    <col min="13847" max="13847" width="2.42578125" style="12" customWidth="1"/>
    <col min="13848" max="13848" width="3.5703125" style="12" customWidth="1"/>
    <col min="13849" max="13849" width="3.140625" style="12" customWidth="1"/>
    <col min="13850" max="13850" width="4" style="12" customWidth="1"/>
    <col min="13851" max="13858" width="2.42578125" style="12" customWidth="1"/>
    <col min="13859" max="13859" width="3.5703125" style="12" customWidth="1"/>
    <col min="13860" max="13862" width="2.42578125" style="12" customWidth="1"/>
    <col min="13863" max="13863" width="11.7109375" style="12" customWidth="1"/>
    <col min="13864" max="14080" width="11" style="12"/>
    <col min="14081" max="14081" width="11.85546875" style="12" customWidth="1"/>
    <col min="14082" max="14082" width="13.5703125" style="12" customWidth="1"/>
    <col min="14083" max="14083" width="14.140625" style="12" customWidth="1"/>
    <col min="14084" max="14084" width="12.85546875" style="12" customWidth="1"/>
    <col min="14085" max="14085" width="14.85546875" style="12" customWidth="1"/>
    <col min="14086" max="14086" width="18.28515625" style="12" customWidth="1"/>
    <col min="14087" max="14087" width="10.5703125" style="12" customWidth="1"/>
    <col min="14088" max="14088" width="14" style="12" customWidth="1"/>
    <col min="14089" max="14089" width="9.140625" style="12" customWidth="1"/>
    <col min="14090" max="14090" width="13.140625" style="12" customWidth="1"/>
    <col min="14091" max="14091" width="10.42578125" style="12" customWidth="1"/>
    <col min="14092" max="14092" width="8" style="12" customWidth="1"/>
    <col min="14093" max="14093" width="9.7109375" style="12" customWidth="1"/>
    <col min="14094" max="14094" width="2.140625" style="12" customWidth="1"/>
    <col min="14095" max="14095" width="2.85546875" style="12" customWidth="1"/>
    <col min="14096" max="14096" width="2.5703125" style="12" customWidth="1"/>
    <col min="14097" max="14097" width="3.85546875" style="12" customWidth="1"/>
    <col min="14098" max="14098" width="2.7109375" style="12" customWidth="1"/>
    <col min="14099" max="14099" width="4.140625" style="12" customWidth="1"/>
    <col min="14100" max="14101" width="2.42578125" style="12" customWidth="1"/>
    <col min="14102" max="14102" width="3.7109375" style="12" customWidth="1"/>
    <col min="14103" max="14103" width="2.42578125" style="12" customWidth="1"/>
    <col min="14104" max="14104" width="3.5703125" style="12" customWidth="1"/>
    <col min="14105" max="14105" width="3.140625" style="12" customWidth="1"/>
    <col min="14106" max="14106" width="4" style="12" customWidth="1"/>
    <col min="14107" max="14114" width="2.42578125" style="12" customWidth="1"/>
    <col min="14115" max="14115" width="3.5703125" style="12" customWidth="1"/>
    <col min="14116" max="14118" width="2.42578125" style="12" customWidth="1"/>
    <col min="14119" max="14119" width="11.7109375" style="12" customWidth="1"/>
    <col min="14120" max="14336" width="11" style="12"/>
    <col min="14337" max="14337" width="11.85546875" style="12" customWidth="1"/>
    <col min="14338" max="14338" width="13.5703125" style="12" customWidth="1"/>
    <col min="14339" max="14339" width="14.140625" style="12" customWidth="1"/>
    <col min="14340" max="14340" width="12.85546875" style="12" customWidth="1"/>
    <col min="14341" max="14341" width="14.85546875" style="12" customWidth="1"/>
    <col min="14342" max="14342" width="18.28515625" style="12" customWidth="1"/>
    <col min="14343" max="14343" width="10.5703125" style="12" customWidth="1"/>
    <col min="14344" max="14344" width="14" style="12" customWidth="1"/>
    <col min="14345" max="14345" width="9.140625" style="12" customWidth="1"/>
    <col min="14346" max="14346" width="13.140625" style="12" customWidth="1"/>
    <col min="14347" max="14347" width="10.42578125" style="12" customWidth="1"/>
    <col min="14348" max="14348" width="8" style="12" customWidth="1"/>
    <col min="14349" max="14349" width="9.7109375" style="12" customWidth="1"/>
    <col min="14350" max="14350" width="2.140625" style="12" customWidth="1"/>
    <col min="14351" max="14351" width="2.85546875" style="12" customWidth="1"/>
    <col min="14352" max="14352" width="2.5703125" style="12" customWidth="1"/>
    <col min="14353" max="14353" width="3.85546875" style="12" customWidth="1"/>
    <col min="14354" max="14354" width="2.7109375" style="12" customWidth="1"/>
    <col min="14355" max="14355" width="4.140625" style="12" customWidth="1"/>
    <col min="14356" max="14357" width="2.42578125" style="12" customWidth="1"/>
    <col min="14358" max="14358" width="3.7109375" style="12" customWidth="1"/>
    <col min="14359" max="14359" width="2.42578125" style="12" customWidth="1"/>
    <col min="14360" max="14360" width="3.5703125" style="12" customWidth="1"/>
    <col min="14361" max="14361" width="3.140625" style="12" customWidth="1"/>
    <col min="14362" max="14362" width="4" style="12" customWidth="1"/>
    <col min="14363" max="14370" width="2.42578125" style="12" customWidth="1"/>
    <col min="14371" max="14371" width="3.5703125" style="12" customWidth="1"/>
    <col min="14372" max="14374" width="2.42578125" style="12" customWidth="1"/>
    <col min="14375" max="14375" width="11.7109375" style="12" customWidth="1"/>
    <col min="14376" max="14592" width="11" style="12"/>
    <col min="14593" max="14593" width="11.85546875" style="12" customWidth="1"/>
    <col min="14594" max="14594" width="13.5703125" style="12" customWidth="1"/>
    <col min="14595" max="14595" width="14.140625" style="12" customWidth="1"/>
    <col min="14596" max="14596" width="12.85546875" style="12" customWidth="1"/>
    <col min="14597" max="14597" width="14.85546875" style="12" customWidth="1"/>
    <col min="14598" max="14598" width="18.28515625" style="12" customWidth="1"/>
    <col min="14599" max="14599" width="10.5703125" style="12" customWidth="1"/>
    <col min="14600" max="14600" width="14" style="12" customWidth="1"/>
    <col min="14601" max="14601" width="9.140625" style="12" customWidth="1"/>
    <col min="14602" max="14602" width="13.140625" style="12" customWidth="1"/>
    <col min="14603" max="14603" width="10.42578125" style="12" customWidth="1"/>
    <col min="14604" max="14604" width="8" style="12" customWidth="1"/>
    <col min="14605" max="14605" width="9.7109375" style="12" customWidth="1"/>
    <col min="14606" max="14606" width="2.140625" style="12" customWidth="1"/>
    <col min="14607" max="14607" width="2.85546875" style="12" customWidth="1"/>
    <col min="14608" max="14608" width="2.5703125" style="12" customWidth="1"/>
    <col min="14609" max="14609" width="3.85546875" style="12" customWidth="1"/>
    <col min="14610" max="14610" width="2.7109375" style="12" customWidth="1"/>
    <col min="14611" max="14611" width="4.140625" style="12" customWidth="1"/>
    <col min="14612" max="14613" width="2.42578125" style="12" customWidth="1"/>
    <col min="14614" max="14614" width="3.7109375" style="12" customWidth="1"/>
    <col min="14615" max="14615" width="2.42578125" style="12" customWidth="1"/>
    <col min="14616" max="14616" width="3.5703125" style="12" customWidth="1"/>
    <col min="14617" max="14617" width="3.140625" style="12" customWidth="1"/>
    <col min="14618" max="14618" width="4" style="12" customWidth="1"/>
    <col min="14619" max="14626" width="2.42578125" style="12" customWidth="1"/>
    <col min="14627" max="14627" width="3.5703125" style="12" customWidth="1"/>
    <col min="14628" max="14630" width="2.42578125" style="12" customWidth="1"/>
    <col min="14631" max="14631" width="11.7109375" style="12" customWidth="1"/>
    <col min="14632" max="14848" width="11" style="12"/>
    <col min="14849" max="14849" width="11.85546875" style="12" customWidth="1"/>
    <col min="14850" max="14850" width="13.5703125" style="12" customWidth="1"/>
    <col min="14851" max="14851" width="14.140625" style="12" customWidth="1"/>
    <col min="14852" max="14852" width="12.85546875" style="12" customWidth="1"/>
    <col min="14853" max="14853" width="14.85546875" style="12" customWidth="1"/>
    <col min="14854" max="14854" width="18.28515625" style="12" customWidth="1"/>
    <col min="14855" max="14855" width="10.5703125" style="12" customWidth="1"/>
    <col min="14856" max="14856" width="14" style="12" customWidth="1"/>
    <col min="14857" max="14857" width="9.140625" style="12" customWidth="1"/>
    <col min="14858" max="14858" width="13.140625" style="12" customWidth="1"/>
    <col min="14859" max="14859" width="10.42578125" style="12" customWidth="1"/>
    <col min="14860" max="14860" width="8" style="12" customWidth="1"/>
    <col min="14861" max="14861" width="9.7109375" style="12" customWidth="1"/>
    <col min="14862" max="14862" width="2.140625" style="12" customWidth="1"/>
    <col min="14863" max="14863" width="2.85546875" style="12" customWidth="1"/>
    <col min="14864" max="14864" width="2.5703125" style="12" customWidth="1"/>
    <col min="14865" max="14865" width="3.85546875" style="12" customWidth="1"/>
    <col min="14866" max="14866" width="2.7109375" style="12" customWidth="1"/>
    <col min="14867" max="14867" width="4.140625" style="12" customWidth="1"/>
    <col min="14868" max="14869" width="2.42578125" style="12" customWidth="1"/>
    <col min="14870" max="14870" width="3.7109375" style="12" customWidth="1"/>
    <col min="14871" max="14871" width="2.42578125" style="12" customWidth="1"/>
    <col min="14872" max="14872" width="3.5703125" style="12" customWidth="1"/>
    <col min="14873" max="14873" width="3.140625" style="12" customWidth="1"/>
    <col min="14874" max="14874" width="4" style="12" customWidth="1"/>
    <col min="14875" max="14882" width="2.42578125" style="12" customWidth="1"/>
    <col min="14883" max="14883" width="3.5703125" style="12" customWidth="1"/>
    <col min="14884" max="14886" width="2.42578125" style="12" customWidth="1"/>
    <col min="14887" max="14887" width="11.7109375" style="12" customWidth="1"/>
    <col min="14888" max="15104" width="11" style="12"/>
    <col min="15105" max="15105" width="11.85546875" style="12" customWidth="1"/>
    <col min="15106" max="15106" width="13.5703125" style="12" customWidth="1"/>
    <col min="15107" max="15107" width="14.140625" style="12" customWidth="1"/>
    <col min="15108" max="15108" width="12.85546875" style="12" customWidth="1"/>
    <col min="15109" max="15109" width="14.85546875" style="12" customWidth="1"/>
    <col min="15110" max="15110" width="18.28515625" style="12" customWidth="1"/>
    <col min="15111" max="15111" width="10.5703125" style="12" customWidth="1"/>
    <col min="15112" max="15112" width="14" style="12" customWidth="1"/>
    <col min="15113" max="15113" width="9.140625" style="12" customWidth="1"/>
    <col min="15114" max="15114" width="13.140625" style="12" customWidth="1"/>
    <col min="15115" max="15115" width="10.42578125" style="12" customWidth="1"/>
    <col min="15116" max="15116" width="8" style="12" customWidth="1"/>
    <col min="15117" max="15117" width="9.7109375" style="12" customWidth="1"/>
    <col min="15118" max="15118" width="2.140625" style="12" customWidth="1"/>
    <col min="15119" max="15119" width="2.85546875" style="12" customWidth="1"/>
    <col min="15120" max="15120" width="2.5703125" style="12" customWidth="1"/>
    <col min="15121" max="15121" width="3.85546875" style="12" customWidth="1"/>
    <col min="15122" max="15122" width="2.7109375" style="12" customWidth="1"/>
    <col min="15123" max="15123" width="4.140625" style="12" customWidth="1"/>
    <col min="15124" max="15125" width="2.42578125" style="12" customWidth="1"/>
    <col min="15126" max="15126" width="3.7109375" style="12" customWidth="1"/>
    <col min="15127" max="15127" width="2.42578125" style="12" customWidth="1"/>
    <col min="15128" max="15128" width="3.5703125" style="12" customWidth="1"/>
    <col min="15129" max="15129" width="3.140625" style="12" customWidth="1"/>
    <col min="15130" max="15130" width="4" style="12" customWidth="1"/>
    <col min="15131" max="15138" width="2.42578125" style="12" customWidth="1"/>
    <col min="15139" max="15139" width="3.5703125" style="12" customWidth="1"/>
    <col min="15140" max="15142" width="2.42578125" style="12" customWidth="1"/>
    <col min="15143" max="15143" width="11.7109375" style="12" customWidth="1"/>
    <col min="15144" max="15360" width="11" style="12"/>
    <col min="15361" max="15361" width="11.85546875" style="12" customWidth="1"/>
    <col min="15362" max="15362" width="13.5703125" style="12" customWidth="1"/>
    <col min="15363" max="15363" width="14.140625" style="12" customWidth="1"/>
    <col min="15364" max="15364" width="12.85546875" style="12" customWidth="1"/>
    <col min="15365" max="15365" width="14.85546875" style="12" customWidth="1"/>
    <col min="15366" max="15366" width="18.28515625" style="12" customWidth="1"/>
    <col min="15367" max="15367" width="10.5703125" style="12" customWidth="1"/>
    <col min="15368" max="15368" width="14" style="12" customWidth="1"/>
    <col min="15369" max="15369" width="9.140625" style="12" customWidth="1"/>
    <col min="15370" max="15370" width="13.140625" style="12" customWidth="1"/>
    <col min="15371" max="15371" width="10.42578125" style="12" customWidth="1"/>
    <col min="15372" max="15372" width="8" style="12" customWidth="1"/>
    <col min="15373" max="15373" width="9.7109375" style="12" customWidth="1"/>
    <col min="15374" max="15374" width="2.140625" style="12" customWidth="1"/>
    <col min="15375" max="15375" width="2.85546875" style="12" customWidth="1"/>
    <col min="15376" max="15376" width="2.5703125" style="12" customWidth="1"/>
    <col min="15377" max="15377" width="3.85546875" style="12" customWidth="1"/>
    <col min="15378" max="15378" width="2.7109375" style="12" customWidth="1"/>
    <col min="15379" max="15379" width="4.140625" style="12" customWidth="1"/>
    <col min="15380" max="15381" width="2.42578125" style="12" customWidth="1"/>
    <col min="15382" max="15382" width="3.7109375" style="12" customWidth="1"/>
    <col min="15383" max="15383" width="2.42578125" style="12" customWidth="1"/>
    <col min="15384" max="15384" width="3.5703125" style="12" customWidth="1"/>
    <col min="15385" max="15385" width="3.140625" style="12" customWidth="1"/>
    <col min="15386" max="15386" width="4" style="12" customWidth="1"/>
    <col min="15387" max="15394" width="2.42578125" style="12" customWidth="1"/>
    <col min="15395" max="15395" width="3.5703125" style="12" customWidth="1"/>
    <col min="15396" max="15398" width="2.42578125" style="12" customWidth="1"/>
    <col min="15399" max="15399" width="11.7109375" style="12" customWidth="1"/>
    <col min="15400" max="15616" width="11" style="12"/>
    <col min="15617" max="15617" width="11.85546875" style="12" customWidth="1"/>
    <col min="15618" max="15618" width="13.5703125" style="12" customWidth="1"/>
    <col min="15619" max="15619" width="14.140625" style="12" customWidth="1"/>
    <col min="15620" max="15620" width="12.85546875" style="12" customWidth="1"/>
    <col min="15621" max="15621" width="14.85546875" style="12" customWidth="1"/>
    <col min="15622" max="15622" width="18.28515625" style="12" customWidth="1"/>
    <col min="15623" max="15623" width="10.5703125" style="12" customWidth="1"/>
    <col min="15624" max="15624" width="14" style="12" customWidth="1"/>
    <col min="15625" max="15625" width="9.140625" style="12" customWidth="1"/>
    <col min="15626" max="15626" width="13.140625" style="12" customWidth="1"/>
    <col min="15627" max="15627" width="10.42578125" style="12" customWidth="1"/>
    <col min="15628" max="15628" width="8" style="12" customWidth="1"/>
    <col min="15629" max="15629" width="9.7109375" style="12" customWidth="1"/>
    <col min="15630" max="15630" width="2.140625" style="12" customWidth="1"/>
    <col min="15631" max="15631" width="2.85546875" style="12" customWidth="1"/>
    <col min="15632" max="15632" width="2.5703125" style="12" customWidth="1"/>
    <col min="15633" max="15633" width="3.85546875" style="12" customWidth="1"/>
    <col min="15634" max="15634" width="2.7109375" style="12" customWidth="1"/>
    <col min="15635" max="15635" width="4.140625" style="12" customWidth="1"/>
    <col min="15636" max="15637" width="2.42578125" style="12" customWidth="1"/>
    <col min="15638" max="15638" width="3.7109375" style="12" customWidth="1"/>
    <col min="15639" max="15639" width="2.42578125" style="12" customWidth="1"/>
    <col min="15640" max="15640" width="3.5703125" style="12" customWidth="1"/>
    <col min="15641" max="15641" width="3.140625" style="12" customWidth="1"/>
    <col min="15642" max="15642" width="4" style="12" customWidth="1"/>
    <col min="15643" max="15650" width="2.42578125" style="12" customWidth="1"/>
    <col min="15651" max="15651" width="3.5703125" style="12" customWidth="1"/>
    <col min="15652" max="15654" width="2.42578125" style="12" customWidth="1"/>
    <col min="15655" max="15655" width="11.7109375" style="12" customWidth="1"/>
    <col min="15656" max="15872" width="11" style="12"/>
    <col min="15873" max="15873" width="11.85546875" style="12" customWidth="1"/>
    <col min="15874" max="15874" width="13.5703125" style="12" customWidth="1"/>
    <col min="15875" max="15875" width="14.140625" style="12" customWidth="1"/>
    <col min="15876" max="15876" width="12.85546875" style="12" customWidth="1"/>
    <col min="15877" max="15877" width="14.85546875" style="12" customWidth="1"/>
    <col min="15878" max="15878" width="18.28515625" style="12" customWidth="1"/>
    <col min="15879" max="15879" width="10.5703125" style="12" customWidth="1"/>
    <col min="15880" max="15880" width="14" style="12" customWidth="1"/>
    <col min="15881" max="15881" width="9.140625" style="12" customWidth="1"/>
    <col min="15882" max="15882" width="13.140625" style="12" customWidth="1"/>
    <col min="15883" max="15883" width="10.42578125" style="12" customWidth="1"/>
    <col min="15884" max="15884" width="8" style="12" customWidth="1"/>
    <col min="15885" max="15885" width="9.7109375" style="12" customWidth="1"/>
    <col min="15886" max="15886" width="2.140625" style="12" customWidth="1"/>
    <col min="15887" max="15887" width="2.85546875" style="12" customWidth="1"/>
    <col min="15888" max="15888" width="2.5703125" style="12" customWidth="1"/>
    <col min="15889" max="15889" width="3.85546875" style="12" customWidth="1"/>
    <col min="15890" max="15890" width="2.7109375" style="12" customWidth="1"/>
    <col min="15891" max="15891" width="4.140625" style="12" customWidth="1"/>
    <col min="15892" max="15893" width="2.42578125" style="12" customWidth="1"/>
    <col min="15894" max="15894" width="3.7109375" style="12" customWidth="1"/>
    <col min="15895" max="15895" width="2.42578125" style="12" customWidth="1"/>
    <col min="15896" max="15896" width="3.5703125" style="12" customWidth="1"/>
    <col min="15897" max="15897" width="3.140625" style="12" customWidth="1"/>
    <col min="15898" max="15898" width="4" style="12" customWidth="1"/>
    <col min="15899" max="15906" width="2.42578125" style="12" customWidth="1"/>
    <col min="15907" max="15907" width="3.5703125" style="12" customWidth="1"/>
    <col min="15908" max="15910" width="2.42578125" style="12" customWidth="1"/>
    <col min="15911" max="15911" width="11.7109375" style="12" customWidth="1"/>
    <col min="15912" max="16128" width="11" style="12"/>
    <col min="16129" max="16129" width="11.85546875" style="12" customWidth="1"/>
    <col min="16130" max="16130" width="13.5703125" style="12" customWidth="1"/>
    <col min="16131" max="16131" width="14.140625" style="12" customWidth="1"/>
    <col min="16132" max="16132" width="12.85546875" style="12" customWidth="1"/>
    <col min="16133" max="16133" width="14.85546875" style="12" customWidth="1"/>
    <col min="16134" max="16134" width="18.28515625" style="12" customWidth="1"/>
    <col min="16135" max="16135" width="10.5703125" style="12" customWidth="1"/>
    <col min="16136" max="16136" width="14" style="12" customWidth="1"/>
    <col min="16137" max="16137" width="9.140625" style="12" customWidth="1"/>
    <col min="16138" max="16138" width="13.140625" style="12" customWidth="1"/>
    <col min="16139" max="16139" width="10.42578125" style="12" customWidth="1"/>
    <col min="16140" max="16140" width="8" style="12" customWidth="1"/>
    <col min="16141" max="16141" width="9.7109375" style="12" customWidth="1"/>
    <col min="16142" max="16142" width="2.140625" style="12" customWidth="1"/>
    <col min="16143" max="16143" width="2.85546875" style="12" customWidth="1"/>
    <col min="16144" max="16144" width="2.5703125" style="12" customWidth="1"/>
    <col min="16145" max="16145" width="3.85546875" style="12" customWidth="1"/>
    <col min="16146" max="16146" width="2.7109375" style="12" customWidth="1"/>
    <col min="16147" max="16147" width="4.140625" style="12" customWidth="1"/>
    <col min="16148" max="16149" width="2.42578125" style="12" customWidth="1"/>
    <col min="16150" max="16150" width="3.7109375" style="12" customWidth="1"/>
    <col min="16151" max="16151" width="2.42578125" style="12" customWidth="1"/>
    <col min="16152" max="16152" width="3.5703125" style="12" customWidth="1"/>
    <col min="16153" max="16153" width="3.140625" style="12" customWidth="1"/>
    <col min="16154" max="16154" width="4" style="12" customWidth="1"/>
    <col min="16155" max="16162" width="2.42578125" style="12" customWidth="1"/>
    <col min="16163" max="16163" width="3.5703125" style="12" customWidth="1"/>
    <col min="16164" max="16166" width="2.42578125" style="12" customWidth="1"/>
    <col min="16167" max="16167" width="11.7109375" style="12" customWidth="1"/>
    <col min="16168" max="16384" width="11" style="12"/>
  </cols>
  <sheetData>
    <row r="1" spans="1:72" s="2" customFormat="1" ht="27" customHeight="1" x14ac:dyDescent="0.25">
      <c r="A1" s="1" t="s">
        <v>332</v>
      </c>
    </row>
    <row r="2" spans="1:72" s="2" customFormat="1" ht="8.25" customHeight="1" x14ac:dyDescent="0.2"/>
    <row r="3" spans="1:72" s="7" customFormat="1" ht="18" x14ac:dyDescent="0.25">
      <c r="A3" s="3" t="s">
        <v>1</v>
      </c>
      <c r="B3" s="4"/>
      <c r="C3" s="4"/>
      <c r="D3" s="5"/>
      <c r="E3" s="5"/>
      <c r="F3" s="5"/>
      <c r="G3" s="5"/>
      <c r="H3" s="5"/>
      <c r="I3" s="5"/>
      <c r="J3" s="5"/>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row>
    <row r="4" spans="1:72" ht="28.5" customHeight="1" x14ac:dyDescent="0.2">
      <c r="A4" s="8" t="s">
        <v>2</v>
      </c>
      <c r="B4" s="9" t="s">
        <v>3</v>
      </c>
      <c r="C4" s="9" t="s">
        <v>4</v>
      </c>
      <c r="D4" s="9" t="s">
        <v>5</v>
      </c>
      <c r="E4" s="9" t="s">
        <v>6</v>
      </c>
      <c r="F4" s="9" t="s">
        <v>7</v>
      </c>
      <c r="G4" s="442" t="s">
        <v>8</v>
      </c>
      <c r="H4" s="442" t="s">
        <v>9</v>
      </c>
      <c r="I4" s="442" t="s">
        <v>10</v>
      </c>
      <c r="J4" s="443" t="s">
        <v>11</v>
      </c>
      <c r="K4" s="444"/>
      <c r="L4" s="444"/>
      <c r="M4" s="444"/>
      <c r="N4" s="444"/>
      <c r="O4" s="444"/>
      <c r="P4" s="444"/>
      <c r="Q4" s="21"/>
      <c r="R4" s="444"/>
      <c r="S4" s="444"/>
      <c r="T4" s="444"/>
      <c r="U4" s="444"/>
      <c r="V4" s="21"/>
      <c r="W4" s="444"/>
      <c r="X4" s="444"/>
      <c r="Y4" s="444"/>
      <c r="Z4" s="444"/>
      <c r="AA4" s="10"/>
      <c r="AB4" s="10"/>
      <c r="AC4" s="10"/>
      <c r="AD4" s="10"/>
      <c r="AE4" s="10"/>
      <c r="AF4" s="10"/>
      <c r="AG4" s="10"/>
      <c r="AH4" s="10"/>
      <c r="AI4" s="10"/>
      <c r="AJ4" s="10"/>
      <c r="AK4" s="10"/>
      <c r="AL4" s="10"/>
      <c r="AM4" s="11"/>
    </row>
    <row r="5" spans="1:72" ht="128.25" customHeight="1" x14ac:dyDescent="0.2">
      <c r="A5" s="13" t="s">
        <v>12</v>
      </c>
      <c r="B5" s="14">
        <v>2012011000150</v>
      </c>
      <c r="C5" s="15" t="s">
        <v>333</v>
      </c>
      <c r="D5" s="16" t="s">
        <v>334</v>
      </c>
      <c r="E5" s="16" t="s">
        <v>335</v>
      </c>
      <c r="F5" s="16" t="s">
        <v>336</v>
      </c>
      <c r="G5" s="445" t="s">
        <v>337</v>
      </c>
      <c r="H5" s="446">
        <v>4000000000</v>
      </c>
      <c r="I5" s="447" t="s">
        <v>338</v>
      </c>
      <c r="J5" s="448">
        <v>4000000000</v>
      </c>
      <c r="K5" s="449"/>
      <c r="L5" s="450"/>
      <c r="M5" s="450"/>
      <c r="N5" s="450"/>
      <c r="O5" s="450"/>
      <c r="P5" s="450"/>
      <c r="Q5" s="21"/>
      <c r="R5" s="451"/>
      <c r="S5" s="451"/>
      <c r="T5" s="451"/>
      <c r="U5" s="451"/>
      <c r="V5" s="21"/>
      <c r="W5" s="450"/>
      <c r="X5" s="450"/>
      <c r="Y5" s="450"/>
      <c r="Z5" s="450"/>
      <c r="AA5" s="17"/>
      <c r="AB5" s="17"/>
      <c r="AC5" s="17"/>
      <c r="AD5" s="17"/>
      <c r="AE5" s="17"/>
      <c r="AF5" s="17"/>
      <c r="AG5" s="17"/>
      <c r="AH5" s="17"/>
      <c r="AI5" s="17"/>
      <c r="AJ5" s="17"/>
      <c r="AK5" s="17"/>
      <c r="AL5" s="17"/>
    </row>
    <row r="6" spans="1:72" s="2" customFormat="1" x14ac:dyDescent="0.2">
      <c r="BG6" s="12"/>
      <c r="BH6" s="12"/>
      <c r="BI6" s="12"/>
      <c r="BJ6" s="12"/>
      <c r="BK6" s="12"/>
      <c r="BL6" s="12"/>
      <c r="BM6" s="12"/>
      <c r="BN6" s="12"/>
      <c r="BO6" s="12"/>
      <c r="BP6" s="12"/>
      <c r="BQ6" s="12"/>
      <c r="BR6" s="12"/>
      <c r="BS6" s="12"/>
      <c r="BT6" s="12"/>
    </row>
    <row r="7" spans="1:72" s="2" customFormat="1" x14ac:dyDescent="0.2">
      <c r="A7" s="18" t="s">
        <v>19</v>
      </c>
      <c r="BG7" s="12"/>
      <c r="BH7" s="12"/>
      <c r="BI7" s="12"/>
      <c r="BJ7" s="12"/>
      <c r="BK7" s="12"/>
      <c r="BL7" s="12"/>
      <c r="BM7" s="12"/>
      <c r="BN7" s="12"/>
      <c r="BO7" s="12"/>
      <c r="BP7" s="12"/>
      <c r="BQ7" s="12"/>
      <c r="BR7" s="12"/>
      <c r="BS7" s="12"/>
      <c r="BT7" s="12"/>
    </row>
    <row r="8" spans="1:72" s="2" customFormat="1" x14ac:dyDescent="0.2">
      <c r="A8" s="19" t="s">
        <v>20</v>
      </c>
      <c r="BG8" s="12"/>
      <c r="BH8" s="12"/>
      <c r="BI8" s="12"/>
      <c r="BJ8" s="12"/>
      <c r="BK8" s="12"/>
      <c r="BL8" s="12"/>
      <c r="BM8" s="12"/>
      <c r="BN8" s="12"/>
      <c r="BO8" s="12"/>
      <c r="BP8" s="12"/>
      <c r="BQ8" s="12"/>
      <c r="BR8" s="12"/>
      <c r="BS8" s="12"/>
      <c r="BT8" s="12"/>
    </row>
    <row r="9" spans="1:72" s="2" customFormat="1" ht="13.5" customHeight="1" x14ac:dyDescent="0.2">
      <c r="A9" s="19"/>
      <c r="BG9" s="12"/>
      <c r="BH9" s="12"/>
      <c r="BI9" s="12"/>
      <c r="BJ9" s="12"/>
      <c r="BK9" s="12"/>
      <c r="BL9" s="12"/>
      <c r="BM9" s="12"/>
      <c r="BN9" s="12"/>
      <c r="BO9" s="12"/>
      <c r="BP9" s="12"/>
      <c r="BQ9" s="12"/>
      <c r="BR9" s="12"/>
      <c r="BS9" s="12"/>
      <c r="BT9" s="12"/>
    </row>
    <row r="10" spans="1:72" s="2" customFormat="1" ht="168.75" customHeight="1" x14ac:dyDescent="0.2">
      <c r="A10" s="604" t="s">
        <v>339</v>
      </c>
      <c r="B10" s="605"/>
      <c r="C10" s="605"/>
      <c r="D10" s="605"/>
      <c r="E10" s="605"/>
      <c r="F10" s="605"/>
      <c r="G10" s="605"/>
      <c r="H10" s="605"/>
      <c r="I10" s="605"/>
      <c r="J10" s="606"/>
      <c r="K10" s="452"/>
      <c r="L10" s="452"/>
      <c r="M10" s="452"/>
      <c r="N10" s="452"/>
      <c r="O10" s="452"/>
      <c r="P10" s="452"/>
      <c r="Q10" s="452"/>
      <c r="R10" s="452"/>
      <c r="S10" s="452"/>
      <c r="T10" s="452"/>
      <c r="U10" s="452"/>
      <c r="V10" s="452"/>
      <c r="W10" s="452"/>
      <c r="X10" s="452"/>
      <c r="Y10" s="452"/>
      <c r="Z10" s="452"/>
      <c r="BG10" s="12"/>
      <c r="BH10" s="12"/>
      <c r="BI10" s="12"/>
      <c r="BJ10" s="12"/>
      <c r="BK10" s="12"/>
      <c r="BL10" s="12"/>
      <c r="BM10" s="12"/>
      <c r="BN10" s="12"/>
      <c r="BO10" s="12"/>
      <c r="BP10" s="12"/>
      <c r="BQ10" s="12"/>
      <c r="BR10" s="12"/>
      <c r="BS10" s="12"/>
      <c r="BT10" s="12"/>
    </row>
    <row r="11" spans="1:72" s="2" customForma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BG11" s="12"/>
      <c r="BH11" s="12"/>
      <c r="BI11" s="12"/>
      <c r="BJ11" s="12"/>
      <c r="BK11" s="12"/>
      <c r="BL11" s="12"/>
      <c r="BM11" s="12"/>
      <c r="BN11" s="12"/>
      <c r="BO11" s="12"/>
      <c r="BP11" s="12"/>
      <c r="BQ11" s="12"/>
      <c r="BR11" s="12"/>
      <c r="BS11" s="12"/>
      <c r="BT11" s="12"/>
    </row>
    <row r="12" spans="1:72" s="2" customFormat="1" x14ac:dyDescent="0.2">
      <c r="A12" s="19" t="s">
        <v>22</v>
      </c>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BG12" s="12"/>
      <c r="BH12" s="12"/>
      <c r="BI12" s="12"/>
      <c r="BJ12" s="12"/>
      <c r="BK12" s="12"/>
      <c r="BL12" s="12"/>
      <c r="BM12" s="12"/>
      <c r="BN12" s="12"/>
      <c r="BO12" s="12"/>
      <c r="BP12" s="12"/>
      <c r="BQ12" s="12"/>
      <c r="BR12" s="12"/>
      <c r="BS12" s="12"/>
      <c r="BT12" s="12"/>
    </row>
    <row r="13" spans="1:72" s="2" customFormat="1" ht="12.75" customHeight="1" x14ac:dyDescent="0.2">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1"/>
      <c r="AA13" s="21"/>
      <c r="AB13" s="21"/>
      <c r="AC13" s="21"/>
      <c r="AD13" s="21"/>
      <c r="AE13" s="21"/>
      <c r="AF13" s="21"/>
      <c r="AG13" s="21"/>
      <c r="AH13" s="21"/>
      <c r="AI13" s="21"/>
      <c r="AJ13" s="21"/>
      <c r="AK13" s="21"/>
      <c r="AL13" s="21"/>
      <c r="AM13" s="21"/>
      <c r="BG13" s="12"/>
      <c r="BH13" s="12"/>
      <c r="BI13" s="12"/>
      <c r="BJ13" s="12"/>
      <c r="BK13" s="12"/>
      <c r="BL13" s="12"/>
      <c r="BM13" s="12"/>
      <c r="BN13" s="12"/>
      <c r="BO13" s="12"/>
      <c r="BP13" s="12"/>
      <c r="BQ13" s="12"/>
      <c r="BR13" s="12"/>
      <c r="BS13" s="12"/>
      <c r="BT13" s="12"/>
    </row>
    <row r="14" spans="1:72" s="2" customFormat="1" ht="16.5" customHeight="1" x14ac:dyDescent="0.2">
      <c r="A14" s="604" t="s">
        <v>340</v>
      </c>
      <c r="B14" s="605"/>
      <c r="C14" s="605"/>
      <c r="D14" s="605"/>
      <c r="E14" s="605"/>
      <c r="F14" s="605"/>
      <c r="G14" s="605"/>
      <c r="H14" s="605"/>
      <c r="I14" s="605"/>
      <c r="J14" s="606"/>
      <c r="K14" s="452"/>
      <c r="L14" s="452"/>
      <c r="M14" s="452"/>
      <c r="N14" s="452"/>
      <c r="O14" s="452"/>
      <c r="P14" s="452"/>
      <c r="Q14" s="452"/>
      <c r="R14" s="452"/>
      <c r="S14" s="452"/>
      <c r="T14" s="452"/>
      <c r="U14" s="452"/>
      <c r="V14" s="452"/>
      <c r="W14" s="452"/>
      <c r="X14" s="452"/>
      <c r="Y14" s="452"/>
      <c r="Z14" s="452"/>
      <c r="AA14" s="21"/>
      <c r="AB14" s="21"/>
      <c r="AC14" s="21"/>
      <c r="AD14" s="21"/>
      <c r="AE14" s="21"/>
      <c r="AF14" s="21"/>
      <c r="AG14" s="21"/>
      <c r="AH14" s="21"/>
      <c r="AI14" s="21"/>
      <c r="AJ14" s="21"/>
      <c r="AK14" s="21"/>
      <c r="AL14" s="21"/>
      <c r="AM14" s="21"/>
      <c r="BG14" s="12"/>
      <c r="BH14" s="12"/>
      <c r="BI14" s="12"/>
      <c r="BJ14" s="12"/>
      <c r="BK14" s="12"/>
      <c r="BL14" s="12"/>
      <c r="BM14" s="12"/>
      <c r="BN14" s="12"/>
      <c r="BO14" s="12"/>
      <c r="BP14" s="12"/>
      <c r="BQ14" s="12"/>
      <c r="BR14" s="12"/>
      <c r="BS14" s="12"/>
      <c r="BT14" s="12"/>
    </row>
    <row r="15" spans="1:72" s="2" customFormat="1" ht="18" customHeight="1" x14ac:dyDescent="0.2">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1"/>
      <c r="AB15" s="21"/>
      <c r="AC15" s="21"/>
      <c r="AD15" s="21"/>
      <c r="AE15" s="21"/>
      <c r="AF15" s="21"/>
      <c r="AG15" s="21"/>
      <c r="AH15" s="21"/>
      <c r="AI15" s="21"/>
      <c r="AJ15" s="21"/>
      <c r="AK15" s="21"/>
      <c r="AL15" s="21"/>
      <c r="AM15" s="21"/>
      <c r="BG15" s="12"/>
      <c r="BH15" s="12"/>
      <c r="BI15" s="12"/>
      <c r="BJ15" s="12"/>
      <c r="BK15" s="12"/>
      <c r="BL15" s="12"/>
      <c r="BM15" s="12"/>
      <c r="BN15" s="12"/>
      <c r="BO15" s="12"/>
      <c r="BP15" s="12"/>
      <c r="BQ15" s="12"/>
      <c r="BR15" s="12"/>
      <c r="BS15" s="12"/>
      <c r="BT15" s="12"/>
    </row>
    <row r="16" spans="1:72" s="2" customFormat="1" ht="14.25" customHeight="1" x14ac:dyDescent="0.2">
      <c r="A16" s="18" t="s">
        <v>24</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1"/>
      <c r="AB16" s="21"/>
      <c r="AC16" s="21"/>
      <c r="AD16" s="21"/>
      <c r="AE16" s="21"/>
      <c r="AF16" s="21"/>
      <c r="AG16" s="21"/>
      <c r="AH16" s="21"/>
      <c r="AI16" s="21"/>
      <c r="AJ16" s="21"/>
      <c r="AK16" s="21"/>
      <c r="AL16" s="21"/>
      <c r="AM16" s="21"/>
      <c r="BG16" s="12"/>
      <c r="BH16" s="12"/>
      <c r="BI16" s="12"/>
      <c r="BJ16" s="12"/>
      <c r="BK16" s="12"/>
      <c r="BL16" s="12"/>
      <c r="BM16" s="12"/>
      <c r="BN16" s="12"/>
      <c r="BO16" s="12"/>
      <c r="BP16" s="12"/>
      <c r="BQ16" s="12"/>
      <c r="BR16" s="12"/>
      <c r="BS16" s="12"/>
      <c r="BT16" s="12"/>
    </row>
    <row r="17" spans="1:72" s="2" customFormat="1" ht="42.75" customHeight="1" x14ac:dyDescent="0.2">
      <c r="A17" s="604" t="s">
        <v>341</v>
      </c>
      <c r="B17" s="605"/>
      <c r="C17" s="605"/>
      <c r="D17" s="605"/>
      <c r="E17" s="605"/>
      <c r="F17" s="605"/>
      <c r="G17" s="605"/>
      <c r="H17" s="605"/>
      <c r="I17" s="605"/>
      <c r="J17" s="606"/>
      <c r="K17" s="452"/>
      <c r="L17" s="452"/>
      <c r="M17" s="452"/>
      <c r="N17" s="452"/>
      <c r="O17" s="452"/>
      <c r="P17" s="452"/>
      <c r="Q17" s="452"/>
      <c r="R17" s="452"/>
      <c r="S17" s="452"/>
      <c r="T17" s="452"/>
      <c r="U17" s="452"/>
      <c r="V17" s="452"/>
      <c r="W17" s="452"/>
      <c r="X17" s="452"/>
      <c r="Y17" s="452"/>
      <c r="Z17" s="452"/>
      <c r="AA17" s="21"/>
      <c r="AB17" s="21"/>
      <c r="AC17" s="21"/>
      <c r="AD17" s="21"/>
      <c r="AE17" s="21"/>
      <c r="AF17" s="21"/>
      <c r="AG17" s="21"/>
      <c r="AH17" s="21"/>
      <c r="AI17" s="21"/>
      <c r="AJ17" s="21"/>
      <c r="AK17" s="21"/>
      <c r="AL17" s="21"/>
      <c r="AM17" s="21"/>
      <c r="BG17" s="12"/>
      <c r="BH17" s="12"/>
      <c r="BI17" s="12"/>
      <c r="BJ17" s="12"/>
      <c r="BK17" s="12"/>
      <c r="BL17" s="12"/>
      <c r="BM17" s="12"/>
      <c r="BN17" s="12"/>
      <c r="BO17" s="12"/>
      <c r="BP17" s="12"/>
      <c r="BQ17" s="12"/>
      <c r="BR17" s="12"/>
      <c r="BS17" s="12"/>
      <c r="BT17" s="12"/>
    </row>
    <row r="18" spans="1:72" s="2" customFormat="1" ht="15" customHeight="1" x14ac:dyDescent="0.2">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1"/>
      <c r="AB18" s="21"/>
      <c r="AC18" s="21"/>
      <c r="AD18" s="21"/>
      <c r="AE18" s="21"/>
      <c r="AF18" s="21"/>
      <c r="AG18" s="21"/>
      <c r="AH18" s="21"/>
      <c r="AI18" s="21"/>
      <c r="AJ18" s="21"/>
      <c r="AK18" s="21"/>
      <c r="AL18" s="21"/>
      <c r="AM18" s="21"/>
      <c r="BG18" s="12"/>
      <c r="BH18" s="12"/>
      <c r="BI18" s="12"/>
      <c r="BJ18" s="12"/>
      <c r="BK18" s="12"/>
      <c r="BL18" s="12"/>
      <c r="BM18" s="12"/>
      <c r="BN18" s="12"/>
      <c r="BO18" s="12"/>
      <c r="BP18" s="12"/>
      <c r="BQ18" s="12"/>
      <c r="BR18" s="12"/>
      <c r="BS18" s="12"/>
      <c r="BT18" s="12"/>
    </row>
    <row r="19" spans="1:72" s="2" customFormat="1" ht="15" x14ac:dyDescent="0.2">
      <c r="A19" s="18" t="s">
        <v>26</v>
      </c>
      <c r="B19" s="23"/>
      <c r="C19" s="23"/>
      <c r="D19" s="23"/>
      <c r="E19" s="23"/>
      <c r="BG19" s="12"/>
      <c r="BH19" s="12"/>
      <c r="BI19" s="12"/>
      <c r="BJ19" s="12"/>
      <c r="BK19" s="12"/>
      <c r="BL19" s="12"/>
      <c r="BM19" s="12"/>
      <c r="BN19" s="12"/>
      <c r="BO19" s="12"/>
      <c r="BP19" s="12"/>
      <c r="BQ19" s="12"/>
      <c r="BR19" s="12"/>
      <c r="BS19" s="12"/>
      <c r="BT19" s="12"/>
    </row>
    <row r="20" spans="1:72" s="2" customFormat="1" ht="15" x14ac:dyDescent="0.2">
      <c r="A20" s="18" t="s">
        <v>27</v>
      </c>
      <c r="B20" s="23"/>
      <c r="C20" s="23"/>
      <c r="D20" s="23"/>
      <c r="E20" s="23"/>
      <c r="BG20" s="12"/>
      <c r="BH20" s="12"/>
      <c r="BI20" s="12"/>
      <c r="BJ20" s="12"/>
      <c r="BK20" s="12"/>
      <c r="BL20" s="12"/>
      <c r="BM20" s="12"/>
      <c r="BN20" s="12"/>
      <c r="BO20" s="12"/>
      <c r="BP20" s="12"/>
      <c r="BQ20" s="12"/>
      <c r="BR20" s="12"/>
      <c r="BS20" s="12"/>
      <c r="BT20" s="12"/>
    </row>
    <row r="21" spans="1:72" s="2" customFormat="1" x14ac:dyDescent="0.2">
      <c r="A21" s="24" t="s">
        <v>28</v>
      </c>
      <c r="B21" s="25"/>
      <c r="C21" s="26"/>
      <c r="D21" s="27">
        <v>4000000000</v>
      </c>
      <c r="E21" s="28" t="s">
        <v>29</v>
      </c>
    </row>
    <row r="22" spans="1:72" s="2" customFormat="1" x14ac:dyDescent="0.2">
      <c r="A22" s="29" t="s">
        <v>30</v>
      </c>
      <c r="B22" s="30"/>
      <c r="C22" s="31"/>
      <c r="D22" s="27">
        <v>4000000000</v>
      </c>
      <c r="E22" s="32">
        <v>1</v>
      </c>
      <c r="BG22" s="12"/>
      <c r="BH22" s="12"/>
      <c r="BI22" s="12"/>
      <c r="BJ22" s="12"/>
      <c r="BK22" s="12"/>
      <c r="BL22" s="12"/>
      <c r="BM22" s="12"/>
      <c r="BN22" s="12"/>
      <c r="BO22" s="12"/>
      <c r="BP22" s="12"/>
      <c r="BQ22" s="12"/>
      <c r="BR22" s="12"/>
      <c r="BS22" s="12"/>
      <c r="BT22" s="12"/>
    </row>
    <row r="23" spans="1:72" s="2" customFormat="1" ht="15.75" x14ac:dyDescent="0.25">
      <c r="A23" s="33"/>
      <c r="B23" s="33"/>
      <c r="C23" s="33"/>
      <c r="D23" s="34"/>
      <c r="E23" s="35"/>
      <c r="BG23" s="12"/>
      <c r="BH23" s="12"/>
      <c r="BI23" s="12"/>
      <c r="BJ23" s="12"/>
      <c r="BK23" s="12"/>
      <c r="BL23" s="12"/>
      <c r="BM23" s="12"/>
      <c r="BN23" s="12"/>
      <c r="BO23" s="12"/>
      <c r="BP23" s="12"/>
      <c r="BQ23" s="12"/>
      <c r="BR23" s="12"/>
      <c r="BS23" s="12"/>
      <c r="BT23" s="12"/>
    </row>
    <row r="24" spans="1:72" s="2" customFormat="1" x14ac:dyDescent="0.2">
      <c r="A24" s="129" t="s">
        <v>125</v>
      </c>
      <c r="B24" s="129"/>
      <c r="C24" s="129"/>
      <c r="D24" s="167"/>
      <c r="E24" s="212"/>
      <c r="F24" s="212"/>
      <c r="G24" s="213"/>
      <c r="H24" s="213"/>
      <c r="I24" s="213"/>
      <c r="J24" s="213"/>
      <c r="K24" s="213"/>
      <c r="L24" s="213"/>
      <c r="M24" s="213"/>
      <c r="BG24" s="12"/>
      <c r="BH24" s="12"/>
      <c r="BI24" s="12"/>
      <c r="BJ24" s="12"/>
      <c r="BK24" s="12"/>
      <c r="BL24" s="12"/>
      <c r="BM24" s="12"/>
      <c r="BN24" s="12"/>
      <c r="BO24" s="12"/>
      <c r="BP24" s="12"/>
      <c r="BQ24" s="12"/>
      <c r="BR24" s="12"/>
      <c r="BS24" s="12"/>
      <c r="BT24" s="12"/>
    </row>
    <row r="25" spans="1:72" s="2" customFormat="1" x14ac:dyDescent="0.2">
      <c r="A25" s="129" t="s">
        <v>126</v>
      </c>
      <c r="B25" s="129" t="s">
        <v>127</v>
      </c>
      <c r="C25" s="129" t="s">
        <v>128</v>
      </c>
      <c r="D25" s="129" t="s">
        <v>129</v>
      </c>
      <c r="E25" s="129" t="s">
        <v>130</v>
      </c>
      <c r="F25" s="129" t="s">
        <v>131</v>
      </c>
      <c r="G25" s="129" t="s">
        <v>132</v>
      </c>
      <c r="H25" s="129" t="s">
        <v>133</v>
      </c>
      <c r="I25" s="129" t="s">
        <v>134</v>
      </c>
      <c r="J25" s="129" t="s">
        <v>135</v>
      </c>
      <c r="K25" s="129" t="s">
        <v>136</v>
      </c>
      <c r="L25" s="129" t="s">
        <v>137</v>
      </c>
      <c r="M25" s="129" t="s">
        <v>138</v>
      </c>
      <c r="BG25" s="12"/>
      <c r="BH25" s="12"/>
      <c r="BI25" s="12"/>
      <c r="BJ25" s="12"/>
      <c r="BK25" s="12"/>
      <c r="BL25" s="12"/>
      <c r="BM25" s="12"/>
      <c r="BN25" s="12"/>
      <c r="BO25" s="12"/>
      <c r="BP25" s="12"/>
      <c r="BQ25" s="12"/>
      <c r="BR25" s="12"/>
      <c r="BS25" s="12"/>
      <c r="BT25" s="12"/>
    </row>
    <row r="26" spans="1:72" s="2" customFormat="1" x14ac:dyDescent="0.2">
      <c r="A26" s="170" t="s">
        <v>139</v>
      </c>
      <c r="B26" s="170">
        <v>0</v>
      </c>
      <c r="C26" s="453">
        <v>2000000000</v>
      </c>
      <c r="D26" s="453"/>
      <c r="E26" s="453">
        <v>2000000000</v>
      </c>
      <c r="F26" s="453"/>
      <c r="G26" s="453"/>
      <c r="H26" s="453"/>
      <c r="I26" s="453"/>
      <c r="J26" s="453"/>
      <c r="K26" s="453"/>
      <c r="L26" s="453"/>
      <c r="M26" s="453"/>
      <c r="BG26" s="12"/>
      <c r="BH26" s="12"/>
      <c r="BI26" s="12"/>
      <c r="BJ26" s="12"/>
      <c r="BK26" s="12"/>
      <c r="BL26" s="12"/>
      <c r="BM26" s="12"/>
      <c r="BN26" s="12"/>
      <c r="BO26" s="12"/>
      <c r="BP26" s="12"/>
      <c r="BQ26" s="12"/>
      <c r="BR26" s="12"/>
      <c r="BS26" s="12"/>
      <c r="BT26" s="12"/>
    </row>
    <row r="27" spans="1:72" s="2" customFormat="1" x14ac:dyDescent="0.2">
      <c r="A27" s="170" t="s">
        <v>140</v>
      </c>
      <c r="B27" s="170">
        <v>0</v>
      </c>
      <c r="C27" s="453">
        <v>2000000000</v>
      </c>
      <c r="D27" s="453"/>
      <c r="E27" s="453">
        <v>2000000000</v>
      </c>
      <c r="F27" s="453"/>
      <c r="G27" s="453"/>
      <c r="H27" s="453"/>
      <c r="I27" s="453"/>
      <c r="J27" s="453"/>
      <c r="K27" s="453"/>
      <c r="L27" s="453"/>
      <c r="M27" s="453"/>
      <c r="BG27" s="12"/>
      <c r="BH27" s="12"/>
      <c r="BI27" s="12"/>
      <c r="BJ27" s="12"/>
      <c r="BK27" s="12"/>
      <c r="BL27" s="12"/>
      <c r="BM27" s="12"/>
      <c r="BN27" s="12"/>
      <c r="BO27" s="12"/>
      <c r="BP27" s="12"/>
      <c r="BQ27" s="12"/>
      <c r="BR27" s="12"/>
      <c r="BS27" s="12"/>
      <c r="BT27" s="12"/>
    </row>
    <row r="28" spans="1:72" s="2" customFormat="1" ht="15.75" x14ac:dyDescent="0.25">
      <c r="A28" s="33"/>
      <c r="B28" s="33"/>
      <c r="C28" s="33"/>
      <c r="D28" s="34"/>
      <c r="E28" s="35"/>
      <c r="BG28" s="12"/>
      <c r="BH28" s="12"/>
      <c r="BI28" s="12"/>
      <c r="BJ28" s="12"/>
      <c r="BK28" s="12"/>
      <c r="BL28" s="12"/>
      <c r="BM28" s="12"/>
      <c r="BN28" s="12"/>
      <c r="BO28" s="12"/>
      <c r="BP28" s="12"/>
      <c r="BQ28" s="12"/>
      <c r="BR28" s="12"/>
      <c r="BS28" s="12"/>
      <c r="BT28" s="12"/>
    </row>
    <row r="29" spans="1:72" s="2" customFormat="1" ht="15.75" x14ac:dyDescent="0.25">
      <c r="A29" s="33"/>
      <c r="B29" s="33"/>
      <c r="C29" s="33"/>
      <c r="D29" s="34"/>
      <c r="E29" s="35"/>
      <c r="BG29" s="12"/>
      <c r="BH29" s="12"/>
      <c r="BI29" s="12"/>
      <c r="BJ29" s="12"/>
      <c r="BK29" s="12"/>
      <c r="BL29" s="12"/>
      <c r="BM29" s="12"/>
      <c r="BN29" s="12"/>
      <c r="BO29" s="12"/>
      <c r="BP29" s="12"/>
      <c r="BQ29" s="12"/>
      <c r="BR29" s="12"/>
      <c r="BS29" s="12"/>
      <c r="BT29" s="12"/>
    </row>
    <row r="30" spans="1:72" s="2" customFormat="1" ht="15.75" x14ac:dyDescent="0.25">
      <c r="A30" s="33"/>
      <c r="B30" s="33"/>
      <c r="C30" s="33"/>
      <c r="D30" s="34"/>
      <c r="E30" s="35"/>
      <c r="BG30" s="12"/>
      <c r="BH30" s="12"/>
      <c r="BI30" s="12"/>
      <c r="BJ30" s="12"/>
      <c r="BK30" s="12"/>
      <c r="BL30" s="12"/>
      <c r="BM30" s="12"/>
      <c r="BN30" s="12"/>
      <c r="BO30" s="12"/>
      <c r="BP30" s="12"/>
      <c r="BQ30" s="12"/>
      <c r="BR30" s="12"/>
      <c r="BS30" s="12"/>
      <c r="BT30" s="12"/>
    </row>
    <row r="31" spans="1:72" s="2" customFormat="1" ht="15.75" x14ac:dyDescent="0.25">
      <c r="A31" s="33"/>
      <c r="B31" s="33"/>
      <c r="C31" s="33"/>
      <c r="D31" s="34"/>
      <c r="E31" s="35"/>
      <c r="BG31" s="12"/>
      <c r="BH31" s="12"/>
      <c r="BI31" s="12"/>
      <c r="BJ31" s="12"/>
      <c r="BK31" s="12"/>
      <c r="BL31" s="12"/>
      <c r="BM31" s="12"/>
      <c r="BN31" s="12"/>
      <c r="BO31" s="12"/>
      <c r="BP31" s="12"/>
      <c r="BQ31" s="12"/>
      <c r="BR31" s="12"/>
      <c r="BS31" s="12"/>
      <c r="BT31" s="12"/>
    </row>
    <row r="32" spans="1:72" s="2" customFormat="1" ht="15.75" x14ac:dyDescent="0.25">
      <c r="A32" s="33"/>
      <c r="B32" s="33"/>
      <c r="C32" s="33"/>
      <c r="D32" s="34"/>
      <c r="E32" s="35"/>
      <c r="BG32" s="12"/>
      <c r="BH32" s="12"/>
      <c r="BI32" s="12"/>
      <c r="BJ32" s="12"/>
      <c r="BK32" s="12"/>
      <c r="BL32" s="12"/>
      <c r="BM32" s="12"/>
      <c r="BN32" s="12"/>
      <c r="BO32" s="12"/>
      <c r="BP32" s="12"/>
      <c r="BQ32" s="12"/>
      <c r="BR32" s="12"/>
      <c r="BS32" s="12"/>
      <c r="BT32" s="12"/>
    </row>
    <row r="33" spans="1:72" s="2" customFormat="1" ht="15.75" x14ac:dyDescent="0.25">
      <c r="A33" s="33"/>
      <c r="B33" s="33"/>
      <c r="C33" s="33"/>
      <c r="D33" s="34"/>
      <c r="E33" s="35"/>
      <c r="BG33" s="12"/>
      <c r="BH33" s="12"/>
      <c r="BI33" s="12"/>
      <c r="BJ33" s="12"/>
      <c r="BK33" s="12"/>
      <c r="BL33" s="12"/>
      <c r="BM33" s="12"/>
      <c r="BN33" s="12"/>
      <c r="BO33" s="12"/>
      <c r="BP33" s="12"/>
      <c r="BQ33" s="12"/>
      <c r="BR33" s="12"/>
      <c r="BS33" s="12"/>
      <c r="BT33" s="12"/>
    </row>
    <row r="34" spans="1:72" s="2" customFormat="1" x14ac:dyDescent="0.2">
      <c r="A34" s="19"/>
      <c r="B34" s="19"/>
      <c r="C34" s="19"/>
      <c r="D34" s="454"/>
      <c r="E34" s="42"/>
      <c r="BG34" s="12"/>
      <c r="BH34" s="12"/>
      <c r="BI34" s="12"/>
      <c r="BJ34" s="12"/>
      <c r="BK34" s="12"/>
      <c r="BL34" s="12"/>
      <c r="BM34" s="12"/>
      <c r="BN34" s="12"/>
      <c r="BO34" s="12"/>
      <c r="BP34" s="12"/>
      <c r="BQ34" s="12"/>
      <c r="BR34" s="12"/>
      <c r="BS34" s="12"/>
      <c r="BT34" s="12"/>
    </row>
    <row r="35" spans="1:72" s="2" customFormat="1" x14ac:dyDescent="0.2">
      <c r="A35" s="18" t="s">
        <v>31</v>
      </c>
      <c r="BG35" s="12"/>
      <c r="BH35" s="12"/>
      <c r="BI35" s="12"/>
      <c r="BJ35" s="12"/>
      <c r="BK35" s="12"/>
      <c r="BL35" s="12"/>
      <c r="BM35" s="12"/>
      <c r="BN35" s="12"/>
      <c r="BO35" s="12"/>
      <c r="BP35" s="12"/>
      <c r="BQ35" s="12"/>
      <c r="BR35" s="12"/>
      <c r="BS35" s="12"/>
      <c r="BT35" s="12"/>
    </row>
    <row r="36" spans="1:72" s="2" customFormat="1" ht="46.5" customHeight="1" x14ac:dyDescent="0.2">
      <c r="A36" s="604" t="s">
        <v>342</v>
      </c>
      <c r="B36" s="605"/>
      <c r="C36" s="605"/>
      <c r="D36" s="605"/>
      <c r="E36" s="605"/>
      <c r="F36" s="605"/>
      <c r="G36" s="605"/>
      <c r="H36" s="605"/>
      <c r="I36" s="605"/>
      <c r="J36" s="606"/>
      <c r="K36" s="452"/>
      <c r="L36" s="452"/>
      <c r="M36" s="452"/>
      <c r="N36" s="452"/>
      <c r="O36" s="452"/>
      <c r="P36" s="452"/>
      <c r="Q36" s="452"/>
      <c r="R36" s="452"/>
      <c r="S36" s="452"/>
      <c r="T36" s="452"/>
      <c r="U36" s="452"/>
      <c r="V36" s="452"/>
      <c r="W36" s="452"/>
      <c r="X36" s="452"/>
      <c r="Y36" s="452"/>
      <c r="Z36" s="452"/>
      <c r="AA36" s="21"/>
      <c r="AB36" s="21"/>
      <c r="AC36" s="21"/>
      <c r="AD36" s="21"/>
      <c r="AE36" s="21"/>
      <c r="AF36" s="21"/>
      <c r="AG36" s="21"/>
      <c r="AH36" s="21"/>
      <c r="AI36" s="21"/>
      <c r="BG36" s="12"/>
      <c r="BH36" s="12"/>
      <c r="BI36" s="12"/>
      <c r="BJ36" s="12"/>
      <c r="BK36" s="12"/>
      <c r="BL36" s="12"/>
      <c r="BM36" s="12"/>
      <c r="BN36" s="12"/>
      <c r="BO36" s="12"/>
      <c r="BP36" s="12"/>
      <c r="BQ36" s="12"/>
      <c r="BR36" s="12"/>
      <c r="BS36" s="12"/>
      <c r="BT36" s="12"/>
    </row>
    <row r="37" spans="1:72" s="2" customFormat="1" ht="15" x14ac:dyDescent="0.2">
      <c r="A37" s="36"/>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BG37" s="12"/>
      <c r="BH37" s="12"/>
      <c r="BI37" s="12"/>
      <c r="BJ37" s="12"/>
      <c r="BK37" s="12"/>
      <c r="BL37" s="12"/>
      <c r="BM37" s="12"/>
      <c r="BN37" s="12"/>
      <c r="BO37" s="12"/>
      <c r="BP37" s="12"/>
      <c r="BQ37" s="12"/>
      <c r="BR37" s="12"/>
      <c r="BS37" s="12"/>
      <c r="BT37" s="12"/>
    </row>
    <row r="38" spans="1:72" s="2" customFormat="1" ht="15" x14ac:dyDescent="0.2">
      <c r="A38" s="36"/>
      <c r="B38" s="21"/>
      <c r="C38" s="21"/>
      <c r="D38" s="21"/>
      <c r="E38" s="21"/>
      <c r="F38" s="21"/>
      <c r="G38" s="21"/>
      <c r="H38" s="21"/>
      <c r="I38" s="21"/>
      <c r="J38" s="21"/>
      <c r="K38" s="21"/>
      <c r="L38" s="21"/>
      <c r="M38" s="21"/>
      <c r="N38" s="21"/>
      <c r="O38" s="21"/>
      <c r="P38" s="21"/>
      <c r="Q38" s="21"/>
      <c r="R38" s="21"/>
      <c r="S38" s="21"/>
      <c r="T38" s="21"/>
      <c r="U38" s="21"/>
      <c r="V38" s="21"/>
      <c r="W38" s="21"/>
      <c r="X38" s="21"/>
      <c r="Y38" s="21"/>
      <c r="BG38" s="12"/>
      <c r="BH38" s="12"/>
      <c r="BI38" s="12"/>
      <c r="BJ38" s="12"/>
      <c r="BK38" s="12"/>
      <c r="BL38" s="12"/>
      <c r="BM38" s="12"/>
      <c r="BN38" s="12"/>
      <c r="BO38" s="12"/>
      <c r="BP38" s="12"/>
      <c r="BQ38" s="12"/>
      <c r="BR38" s="12"/>
      <c r="BS38" s="12"/>
      <c r="BT38" s="12"/>
    </row>
    <row r="39" spans="1:72" s="2" customFormat="1" ht="15" x14ac:dyDescent="0.2">
      <c r="A39" s="23"/>
      <c r="BG39" s="12"/>
      <c r="BH39" s="12"/>
      <c r="BI39" s="12"/>
      <c r="BJ39" s="12"/>
      <c r="BK39" s="12"/>
      <c r="BL39" s="12"/>
      <c r="BM39" s="12"/>
      <c r="BN39" s="12"/>
      <c r="BO39" s="12"/>
      <c r="BP39" s="12"/>
      <c r="BQ39" s="12"/>
      <c r="BR39" s="12"/>
      <c r="BS39" s="12"/>
      <c r="BT39" s="12"/>
    </row>
    <row r="40" spans="1:72" s="2" customFormat="1" ht="15" x14ac:dyDescent="0.2">
      <c r="A40" s="23"/>
      <c r="BG40" s="12"/>
      <c r="BH40" s="12"/>
      <c r="BI40" s="12"/>
      <c r="BJ40" s="12"/>
      <c r="BK40" s="12"/>
      <c r="BL40" s="12"/>
      <c r="BM40" s="12"/>
      <c r="BN40" s="12"/>
      <c r="BO40" s="12"/>
      <c r="BP40" s="12"/>
      <c r="BQ40" s="12"/>
      <c r="BR40" s="12"/>
      <c r="BS40" s="12"/>
      <c r="BT40" s="12"/>
    </row>
    <row r="41" spans="1:72" s="2" customFormat="1" ht="15" x14ac:dyDescent="0.2">
      <c r="A41" s="23"/>
      <c r="BG41" s="12"/>
      <c r="BH41" s="12"/>
      <c r="BI41" s="12"/>
      <c r="BJ41" s="12"/>
      <c r="BK41" s="12"/>
      <c r="BL41" s="12"/>
      <c r="BM41" s="12"/>
      <c r="BN41" s="12"/>
      <c r="BO41" s="12"/>
      <c r="BP41" s="12"/>
      <c r="BQ41" s="12"/>
      <c r="BR41" s="12"/>
      <c r="BS41" s="12"/>
      <c r="BT41" s="12"/>
    </row>
    <row r="42" spans="1:72" s="2" customFormat="1" ht="15" x14ac:dyDescent="0.2">
      <c r="A42" s="23"/>
      <c r="BG42" s="12"/>
      <c r="BH42" s="12"/>
      <c r="BI42" s="12"/>
      <c r="BJ42" s="12"/>
      <c r="BK42" s="12"/>
      <c r="BL42" s="12"/>
      <c r="BM42" s="12"/>
      <c r="BN42" s="12"/>
      <c r="BO42" s="12"/>
      <c r="BP42" s="12"/>
      <c r="BQ42" s="12"/>
      <c r="BR42" s="12"/>
      <c r="BS42" s="12"/>
      <c r="BT42" s="12"/>
    </row>
    <row r="43" spans="1:72" s="2" customFormat="1" ht="15" x14ac:dyDescent="0.2">
      <c r="A43" s="23"/>
      <c r="BG43" s="12"/>
      <c r="BH43" s="12"/>
      <c r="BI43" s="12"/>
      <c r="BJ43" s="12"/>
      <c r="BK43" s="12"/>
      <c r="BL43" s="12"/>
      <c r="BM43" s="12"/>
      <c r="BN43" s="12"/>
      <c r="BO43" s="12"/>
      <c r="BP43" s="12"/>
      <c r="BQ43" s="12"/>
      <c r="BR43" s="12"/>
      <c r="BS43" s="12"/>
      <c r="BT43" s="12"/>
    </row>
    <row r="44" spans="1:72" s="2" customFormat="1" ht="15" x14ac:dyDescent="0.2">
      <c r="A44" s="23"/>
      <c r="BG44" s="12"/>
      <c r="BH44" s="12"/>
      <c r="BI44" s="12"/>
      <c r="BJ44" s="12"/>
      <c r="BK44" s="12"/>
      <c r="BL44" s="12"/>
      <c r="BM44" s="12"/>
      <c r="BN44" s="12"/>
      <c r="BO44" s="12"/>
      <c r="BP44" s="12"/>
      <c r="BQ44" s="12"/>
      <c r="BR44" s="12"/>
      <c r="BS44" s="12"/>
      <c r="BT44" s="12"/>
    </row>
    <row r="45" spans="1:72" s="2" customFormat="1" ht="15" x14ac:dyDescent="0.2">
      <c r="A45" s="23"/>
      <c r="BG45" s="12"/>
      <c r="BH45" s="12"/>
      <c r="BI45" s="12"/>
      <c r="BJ45" s="12"/>
      <c r="BK45" s="12"/>
      <c r="BL45" s="12"/>
      <c r="BM45" s="12"/>
      <c r="BN45" s="12"/>
      <c r="BO45" s="12"/>
      <c r="BP45" s="12"/>
      <c r="BQ45" s="12"/>
      <c r="BR45" s="12"/>
      <c r="BS45" s="12"/>
      <c r="BT45" s="12"/>
    </row>
    <row r="46" spans="1:72" s="2" customFormat="1" x14ac:dyDescent="0.2">
      <c r="A46" s="18" t="s">
        <v>33</v>
      </c>
      <c r="BG46" s="12"/>
      <c r="BH46" s="12"/>
      <c r="BI46" s="12"/>
      <c r="BJ46" s="12"/>
      <c r="BK46" s="12"/>
      <c r="BL46" s="12"/>
      <c r="BM46" s="12"/>
      <c r="BN46" s="12"/>
      <c r="BO46" s="12"/>
      <c r="BP46" s="12"/>
      <c r="BQ46" s="12"/>
      <c r="BR46" s="12"/>
      <c r="BS46" s="12"/>
      <c r="BT46" s="12"/>
    </row>
    <row r="47" spans="1:72" s="2" customFormat="1" ht="15" x14ac:dyDescent="0.2">
      <c r="A47" s="36"/>
      <c r="B47" s="37"/>
      <c r="C47" s="37"/>
      <c r="D47" s="37"/>
      <c r="E47" s="37"/>
      <c r="F47" s="37"/>
      <c r="G47" s="620"/>
      <c r="H47" s="621"/>
      <c r="I47" s="621"/>
      <c r="J47" s="621"/>
      <c r="K47" s="621"/>
      <c r="L47" s="621"/>
      <c r="M47" s="622"/>
      <c r="N47" s="616"/>
      <c r="O47" s="616"/>
      <c r="P47" s="616"/>
      <c r="Q47" s="616"/>
      <c r="R47" s="616"/>
      <c r="S47" s="616"/>
      <c r="T47" s="616"/>
      <c r="U47" s="616"/>
      <c r="V47" s="616"/>
      <c r="W47" s="616"/>
      <c r="X47" s="616"/>
      <c r="Y47" s="616"/>
      <c r="Z47" s="616"/>
      <c r="AA47" s="603"/>
      <c r="AB47" s="603"/>
      <c r="AC47" s="603"/>
      <c r="AD47" s="603"/>
      <c r="AE47" s="603"/>
      <c r="AF47" s="603"/>
      <c r="AG47" s="38"/>
      <c r="AH47" s="38"/>
      <c r="AI47" s="38"/>
      <c r="AJ47" s="38"/>
      <c r="AK47" s="38"/>
      <c r="AL47" s="38"/>
      <c r="AM47" s="38"/>
      <c r="BG47" s="12"/>
      <c r="BH47" s="12"/>
      <c r="BI47" s="12"/>
      <c r="BJ47" s="12"/>
      <c r="BK47" s="12"/>
      <c r="BL47" s="12"/>
      <c r="BM47" s="12"/>
      <c r="BN47" s="12"/>
      <c r="BO47" s="12"/>
      <c r="BP47" s="12"/>
      <c r="BQ47" s="12"/>
      <c r="BR47" s="12"/>
      <c r="BS47" s="12"/>
      <c r="BT47" s="12"/>
    </row>
    <row r="48" spans="1:72" s="2" customFormat="1" ht="17.25" customHeight="1" x14ac:dyDescent="0.2">
      <c r="A48" s="39"/>
      <c r="B48" s="39"/>
      <c r="C48" s="39"/>
      <c r="D48" s="40" t="s">
        <v>34</v>
      </c>
      <c r="E48" s="41" t="s">
        <v>35</v>
      </c>
      <c r="F48" s="42"/>
      <c r="G48" s="617"/>
      <c r="H48" s="618"/>
      <c r="I48" s="618"/>
      <c r="J48" s="618"/>
      <c r="K48" s="618"/>
      <c r="L48" s="618"/>
      <c r="M48" s="618"/>
      <c r="N48" s="617"/>
      <c r="O48" s="617"/>
      <c r="P48" s="617"/>
      <c r="Q48" s="617"/>
      <c r="R48" s="617"/>
      <c r="S48" s="617"/>
      <c r="T48" s="617"/>
      <c r="U48" s="617"/>
      <c r="V48" s="618"/>
      <c r="W48" s="618"/>
      <c r="X48" s="618"/>
      <c r="Y48" s="618"/>
      <c r="Z48" s="618"/>
      <c r="AA48" s="619"/>
      <c r="AB48" s="619"/>
      <c r="AC48" s="619"/>
      <c r="AD48" s="619"/>
      <c r="AE48" s="619"/>
      <c r="AF48" s="619"/>
      <c r="AG48" s="43"/>
      <c r="AH48" s="43"/>
      <c r="AI48" s="43"/>
      <c r="AJ48" s="43"/>
      <c r="AK48" s="43"/>
      <c r="AL48" s="43"/>
      <c r="AM48" s="42"/>
      <c r="BG48" s="12"/>
      <c r="BH48" s="12"/>
      <c r="BI48" s="12"/>
      <c r="BJ48" s="12"/>
      <c r="BK48" s="12"/>
      <c r="BL48" s="12"/>
      <c r="BM48" s="12"/>
      <c r="BN48" s="12"/>
      <c r="BO48" s="12"/>
      <c r="BP48" s="12"/>
      <c r="BQ48" s="12"/>
      <c r="BR48" s="12"/>
      <c r="BS48" s="12"/>
      <c r="BT48" s="12"/>
    </row>
    <row r="49" spans="1:72" s="2" customFormat="1" ht="17.25" customHeight="1" x14ac:dyDescent="0.2">
      <c r="A49" s="608" t="s">
        <v>36</v>
      </c>
      <c r="B49" s="609"/>
      <c r="C49" s="610"/>
      <c r="D49" s="44"/>
      <c r="E49" s="455">
        <v>4000000000</v>
      </c>
      <c r="F49" s="42"/>
      <c r="G49" s="46"/>
      <c r="H49" s="43"/>
      <c r="I49" s="43"/>
      <c r="J49" s="43"/>
      <c r="K49" s="43"/>
      <c r="L49" s="43"/>
      <c r="M49" s="43"/>
      <c r="N49" s="46"/>
      <c r="O49" s="46"/>
      <c r="P49" s="46"/>
      <c r="Q49" s="46"/>
      <c r="R49" s="46"/>
      <c r="S49" s="46"/>
      <c r="T49" s="46"/>
      <c r="U49" s="46"/>
      <c r="V49" s="43"/>
      <c r="W49" s="43"/>
      <c r="X49" s="43"/>
      <c r="Y49" s="43"/>
      <c r="Z49" s="43"/>
      <c r="AA49" s="47"/>
      <c r="AB49" s="47"/>
      <c r="AC49" s="47"/>
      <c r="AD49" s="47"/>
      <c r="AE49" s="47"/>
      <c r="AF49" s="47"/>
      <c r="AG49" s="43"/>
      <c r="AH49" s="43"/>
      <c r="AI49" s="43"/>
      <c r="AJ49" s="43"/>
      <c r="AK49" s="43"/>
      <c r="AL49" s="43"/>
      <c r="AM49" s="42"/>
      <c r="BG49" s="12"/>
      <c r="BH49" s="12"/>
      <c r="BI49" s="12"/>
      <c r="BJ49" s="12"/>
      <c r="BK49" s="12"/>
      <c r="BL49" s="12"/>
      <c r="BM49" s="12"/>
      <c r="BN49" s="12"/>
      <c r="BO49" s="12"/>
      <c r="BP49" s="12"/>
      <c r="BQ49" s="12"/>
      <c r="BR49" s="12"/>
      <c r="BS49" s="12"/>
      <c r="BT49" s="12"/>
    </row>
    <row r="50" spans="1:72" s="2" customFormat="1" ht="33.75" customHeight="1" x14ac:dyDescent="0.2">
      <c r="A50" s="604" t="s">
        <v>343</v>
      </c>
      <c r="B50" s="611"/>
      <c r="C50" s="612"/>
      <c r="D50" s="456">
        <v>4000000000</v>
      </c>
      <c r="E50" s="49"/>
      <c r="F50" s="457"/>
      <c r="G50" s="613"/>
      <c r="H50" s="613"/>
      <c r="I50" s="613"/>
      <c r="J50" s="613"/>
      <c r="K50" s="613"/>
      <c r="L50" s="613"/>
      <c r="M50" s="613"/>
      <c r="N50" s="613"/>
      <c r="O50" s="613"/>
      <c r="P50" s="613"/>
      <c r="Q50" s="613"/>
      <c r="R50" s="613"/>
      <c r="S50" s="613"/>
      <c r="T50" s="613"/>
      <c r="U50" s="613"/>
      <c r="V50" s="613"/>
      <c r="W50" s="613"/>
      <c r="X50" s="613"/>
      <c r="Y50" s="613"/>
      <c r="Z50" s="613"/>
      <c r="AA50" s="615"/>
      <c r="AB50" s="615"/>
      <c r="AC50" s="615"/>
      <c r="AD50" s="615"/>
      <c r="AE50" s="615"/>
      <c r="AF50" s="615"/>
      <c r="AG50" s="50"/>
      <c r="AH50" s="50"/>
      <c r="AI50" s="50"/>
      <c r="AJ50" s="50"/>
      <c r="AK50" s="50"/>
      <c r="AL50" s="50"/>
      <c r="AM50" s="51"/>
      <c r="BG50" s="12"/>
      <c r="BH50" s="12"/>
      <c r="BI50" s="12"/>
      <c r="BJ50" s="12"/>
      <c r="BK50" s="12"/>
      <c r="BL50" s="12"/>
      <c r="BM50" s="12"/>
      <c r="BN50" s="12"/>
      <c r="BO50" s="12"/>
      <c r="BP50" s="12"/>
      <c r="BQ50" s="12"/>
      <c r="BR50" s="12"/>
      <c r="BS50" s="12"/>
      <c r="BT50" s="12"/>
    </row>
    <row r="51" spans="1:72" s="2" customFormat="1" ht="18.75" customHeight="1" x14ac:dyDescent="0.2">
      <c r="A51" s="608" t="s">
        <v>45</v>
      </c>
      <c r="B51" s="609"/>
      <c r="C51" s="610"/>
      <c r="D51" s="53">
        <f>SUM(D50:D50)</f>
        <v>4000000000</v>
      </c>
      <c r="E51" s="53">
        <f>E49</f>
        <v>4000000000</v>
      </c>
      <c r="F51" s="51"/>
      <c r="G51" s="50"/>
      <c r="H51" s="50"/>
      <c r="I51" s="50"/>
      <c r="J51" s="50"/>
      <c r="K51" s="50"/>
      <c r="L51" s="50"/>
      <c r="M51" s="50"/>
      <c r="N51" s="50"/>
      <c r="O51" s="50"/>
      <c r="P51" s="50"/>
      <c r="Q51" s="50"/>
      <c r="R51" s="50"/>
      <c r="S51" s="50"/>
      <c r="T51" s="50"/>
      <c r="U51" s="50"/>
      <c r="V51" s="50"/>
      <c r="W51" s="50"/>
      <c r="X51" s="50"/>
      <c r="Y51" s="50"/>
      <c r="Z51" s="50"/>
      <c r="AA51" s="52"/>
      <c r="AB51" s="52"/>
      <c r="AC51" s="52"/>
      <c r="AD51" s="52"/>
      <c r="AE51" s="52"/>
      <c r="AF51" s="52"/>
      <c r="AG51" s="50"/>
      <c r="AH51" s="50"/>
      <c r="AI51" s="50"/>
      <c r="AJ51" s="50"/>
      <c r="AK51" s="50"/>
      <c r="AL51" s="50"/>
      <c r="AM51" s="51"/>
      <c r="BG51" s="12"/>
      <c r="BH51" s="12"/>
      <c r="BI51" s="12"/>
      <c r="BJ51" s="12"/>
      <c r="BK51" s="12"/>
      <c r="BL51" s="12"/>
      <c r="BM51" s="12"/>
      <c r="BN51" s="12"/>
      <c r="BO51" s="12"/>
      <c r="BP51" s="12"/>
      <c r="BQ51" s="12"/>
      <c r="BR51" s="12"/>
      <c r="BS51" s="12"/>
      <c r="BT51" s="12"/>
    </row>
    <row r="52" spans="1:72" s="2" customFormat="1" x14ac:dyDescent="0.2">
      <c r="A52" s="19"/>
      <c r="B52" s="21"/>
      <c r="C52" s="21"/>
      <c r="D52" s="51"/>
      <c r="E52" s="42"/>
      <c r="F52" s="55"/>
      <c r="G52" s="50"/>
      <c r="H52" s="50"/>
      <c r="I52" s="50"/>
      <c r="J52" s="50"/>
      <c r="K52" s="50"/>
      <c r="L52" s="50"/>
      <c r="M52" s="50"/>
      <c r="N52" s="50"/>
      <c r="O52" s="50"/>
      <c r="P52" s="50"/>
      <c r="Q52" s="50"/>
      <c r="R52" s="50"/>
      <c r="S52" s="50"/>
      <c r="T52" s="50"/>
      <c r="U52" s="50"/>
      <c r="V52" s="50"/>
      <c r="W52" s="50"/>
      <c r="X52" s="50"/>
      <c r="Y52" s="50"/>
      <c r="Z52" s="50"/>
      <c r="AA52" s="52"/>
      <c r="AB52" s="52"/>
      <c r="AC52" s="52"/>
      <c r="AD52" s="52"/>
      <c r="AE52" s="52"/>
      <c r="AF52" s="52"/>
      <c r="AG52" s="50"/>
      <c r="AH52" s="50"/>
      <c r="AI52" s="50"/>
      <c r="AJ52" s="50"/>
      <c r="AK52" s="50"/>
      <c r="AL52" s="50"/>
      <c r="AM52" s="51"/>
      <c r="BG52" s="12"/>
      <c r="BH52" s="12"/>
      <c r="BI52" s="12"/>
      <c r="BJ52" s="12"/>
      <c r="BK52" s="12"/>
      <c r="BL52" s="12"/>
      <c r="BM52" s="12"/>
      <c r="BN52" s="12"/>
      <c r="BO52" s="12"/>
      <c r="BP52" s="12"/>
      <c r="BQ52" s="12"/>
      <c r="BR52" s="12"/>
      <c r="BS52" s="12"/>
      <c r="BT52" s="12"/>
    </row>
    <row r="53" spans="1:72" s="2" customFormat="1" x14ac:dyDescent="0.2">
      <c r="A53" s="21"/>
      <c r="B53" s="21"/>
      <c r="C53" s="21"/>
      <c r="D53" s="51"/>
      <c r="E53" s="51"/>
      <c r="F53" s="51"/>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1"/>
      <c r="BG53" s="12"/>
      <c r="BH53" s="12"/>
      <c r="BI53" s="12"/>
      <c r="BJ53" s="12"/>
      <c r="BK53" s="12"/>
      <c r="BL53" s="12"/>
      <c r="BM53" s="12"/>
      <c r="BN53" s="12"/>
      <c r="BO53" s="12"/>
      <c r="BP53" s="12"/>
      <c r="BQ53" s="12"/>
      <c r="BR53" s="12"/>
      <c r="BS53" s="12"/>
      <c r="BT53" s="12"/>
    </row>
    <row r="54" spans="1:72" s="2" customFormat="1" x14ac:dyDescent="0.2">
      <c r="A54" s="18" t="s">
        <v>46</v>
      </c>
      <c r="E54" s="56"/>
      <c r="BG54" s="12"/>
      <c r="BH54" s="12"/>
      <c r="BI54" s="12"/>
      <c r="BJ54" s="12"/>
      <c r="BK54" s="12"/>
      <c r="BL54" s="12"/>
      <c r="BM54" s="12"/>
      <c r="BN54" s="12"/>
      <c r="BO54" s="12"/>
      <c r="BP54" s="12"/>
      <c r="BQ54" s="12"/>
      <c r="BR54" s="12"/>
      <c r="BS54" s="12"/>
      <c r="BT54" s="12"/>
    </row>
    <row r="55" spans="1:72" s="2" customFormat="1" x14ac:dyDescent="0.2">
      <c r="A55" s="18" t="s">
        <v>47</v>
      </c>
      <c r="E55" s="57"/>
    </row>
    <row r="56" spans="1:72" s="2" customFormat="1" x14ac:dyDescent="0.2">
      <c r="A56" s="614" t="s">
        <v>48</v>
      </c>
      <c r="B56" s="614"/>
      <c r="C56" s="614"/>
      <c r="D56" s="40" t="s">
        <v>49</v>
      </c>
      <c r="E56" s="58" t="s">
        <v>50</v>
      </c>
      <c r="F56" s="38"/>
      <c r="G56" s="603"/>
      <c r="H56" s="603"/>
      <c r="I56" s="603"/>
      <c r="J56" s="603"/>
      <c r="K56" s="603"/>
    </row>
    <row r="57" spans="1:72" s="2" customFormat="1" ht="27" customHeight="1" x14ac:dyDescent="0.2">
      <c r="A57" s="604" t="s">
        <v>344</v>
      </c>
      <c r="B57" s="605"/>
      <c r="C57" s="606"/>
      <c r="D57" s="59" t="s">
        <v>345</v>
      </c>
      <c r="E57" s="60"/>
      <c r="F57" s="17"/>
      <c r="G57" s="607"/>
      <c r="H57" s="607"/>
      <c r="I57" s="607"/>
      <c r="J57" s="607"/>
      <c r="K57" s="607"/>
    </row>
    <row r="58" spans="1:72" s="2" customFormat="1" ht="29.25" customHeight="1" x14ac:dyDescent="0.2">
      <c r="A58" s="604" t="s">
        <v>346</v>
      </c>
      <c r="B58" s="605"/>
      <c r="C58" s="606"/>
      <c r="D58" s="59" t="s">
        <v>52</v>
      </c>
      <c r="E58" s="61"/>
      <c r="F58" s="17"/>
      <c r="G58" s="607"/>
      <c r="H58" s="607"/>
      <c r="I58" s="607"/>
      <c r="J58" s="607"/>
      <c r="K58" s="607"/>
      <c r="Y58" s="12"/>
      <c r="Z58" s="12"/>
      <c r="AA58" s="12"/>
      <c r="AB58" s="12"/>
      <c r="AC58" s="12"/>
      <c r="AD58" s="12"/>
      <c r="AE58" s="12"/>
      <c r="AF58" s="12"/>
      <c r="AG58" s="12"/>
      <c r="AH58" s="12"/>
      <c r="AI58" s="12"/>
      <c r="AJ58" s="12"/>
      <c r="AK58" s="12"/>
      <c r="AL58" s="12"/>
      <c r="AM58" s="12"/>
      <c r="BG58" s="12"/>
      <c r="BH58" s="12"/>
      <c r="BI58" s="12"/>
      <c r="BJ58" s="12"/>
      <c r="BK58" s="12"/>
      <c r="BL58" s="12"/>
      <c r="BM58" s="12"/>
      <c r="BN58" s="12"/>
      <c r="BO58" s="12"/>
      <c r="BP58" s="12"/>
      <c r="BQ58" s="12"/>
      <c r="BR58" s="12"/>
      <c r="BS58" s="12"/>
      <c r="BT58" s="12"/>
    </row>
    <row r="59" spans="1:72" s="2" customFormat="1" x14ac:dyDescent="0.2">
      <c r="G59" s="21"/>
      <c r="H59" s="21"/>
      <c r="BG59" s="12"/>
      <c r="BH59" s="12"/>
      <c r="BI59" s="12"/>
      <c r="BJ59" s="12"/>
      <c r="BK59" s="12"/>
      <c r="BL59" s="12"/>
      <c r="BM59" s="12"/>
      <c r="BN59" s="12"/>
      <c r="BO59" s="12"/>
      <c r="BP59" s="12"/>
      <c r="BQ59" s="12"/>
      <c r="BR59" s="12"/>
      <c r="BS59" s="12"/>
      <c r="BT59" s="12"/>
    </row>
    <row r="60" spans="1:72" s="2" customFormat="1" x14ac:dyDescent="0.2">
      <c r="A60" s="18" t="s">
        <v>57</v>
      </c>
      <c r="D60" s="458" t="s">
        <v>58</v>
      </c>
      <c r="E60" s="458"/>
      <c r="F60" s="458"/>
      <c r="G60" s="458"/>
      <c r="H60" s="458"/>
      <c r="I60" s="458"/>
      <c r="J60" s="458"/>
      <c r="K60" s="458"/>
      <c r="L60" s="458"/>
      <c r="M60" s="458"/>
      <c r="N60" s="458"/>
      <c r="O60" s="458"/>
      <c r="P60" s="459"/>
      <c r="Q60" s="459"/>
      <c r="R60" s="459"/>
      <c r="S60" s="459"/>
      <c r="T60" s="459"/>
      <c r="U60" s="459"/>
      <c r="V60" s="459"/>
      <c r="BG60" s="12"/>
      <c r="BH60" s="12"/>
      <c r="BI60" s="12"/>
      <c r="BJ60" s="12"/>
      <c r="BK60" s="12"/>
      <c r="BL60" s="12"/>
      <c r="BM60" s="12"/>
      <c r="BN60" s="12"/>
      <c r="BO60" s="12"/>
      <c r="BP60" s="12"/>
      <c r="BQ60" s="12"/>
      <c r="BR60" s="12"/>
      <c r="BS60" s="12"/>
      <c r="BT60" s="12"/>
    </row>
    <row r="61" spans="1:72" s="2" customFormat="1" x14ac:dyDescent="0.2">
      <c r="A61" s="460"/>
      <c r="B61" s="461"/>
      <c r="C61" s="461"/>
      <c r="D61" s="40" t="s">
        <v>59</v>
      </c>
      <c r="E61" s="40" t="s">
        <v>60</v>
      </c>
      <c r="F61" s="40" t="s">
        <v>61</v>
      </c>
      <c r="G61" s="40" t="s">
        <v>62</v>
      </c>
      <c r="H61" s="40" t="s">
        <v>61</v>
      </c>
      <c r="I61" s="40" t="s">
        <v>63</v>
      </c>
      <c r="J61" s="40" t="s">
        <v>63</v>
      </c>
      <c r="K61" s="40" t="s">
        <v>62</v>
      </c>
      <c r="L61" s="40" t="s">
        <v>64</v>
      </c>
      <c r="M61" s="40" t="s">
        <v>65</v>
      </c>
      <c r="N61" s="40" t="s">
        <v>66</v>
      </c>
      <c r="O61" s="40" t="s">
        <v>67</v>
      </c>
      <c r="P61" s="462"/>
      <c r="Q61" s="462"/>
      <c r="R61" s="462"/>
      <c r="S61" s="462"/>
      <c r="T61" s="462"/>
      <c r="U61" s="462"/>
      <c r="V61" s="462"/>
      <c r="W61" s="603"/>
      <c r="X61" s="603"/>
      <c r="Y61" s="603"/>
      <c r="Z61" s="603"/>
      <c r="AA61" s="603"/>
      <c r="AB61" s="603"/>
      <c r="AC61" s="603"/>
      <c r="AD61" s="603"/>
      <c r="AE61" s="38"/>
      <c r="AF61" s="38"/>
      <c r="AG61" s="38"/>
      <c r="AH61" s="38"/>
      <c r="AI61" s="603"/>
      <c r="AJ61" s="603"/>
      <c r="AK61" s="603"/>
      <c r="AL61" s="603"/>
      <c r="AM61" s="63"/>
      <c r="BG61" s="12"/>
      <c r="BH61" s="12"/>
      <c r="BI61" s="12"/>
      <c r="BJ61" s="12"/>
      <c r="BK61" s="12"/>
      <c r="BL61" s="12"/>
      <c r="BM61" s="12"/>
      <c r="BN61" s="12"/>
      <c r="BO61" s="12"/>
      <c r="BP61" s="12"/>
      <c r="BQ61" s="12"/>
      <c r="BR61" s="12"/>
      <c r="BS61" s="12"/>
      <c r="BT61" s="12"/>
    </row>
    <row r="62" spans="1:72" s="2" customFormat="1" ht="33" customHeight="1" x14ac:dyDescent="0.2">
      <c r="A62" s="604" t="s">
        <v>347</v>
      </c>
      <c r="B62" s="605"/>
      <c r="C62" s="605"/>
      <c r="D62" s="65" t="s">
        <v>69</v>
      </c>
      <c r="E62" s="65" t="s">
        <v>69</v>
      </c>
      <c r="F62" s="65" t="s">
        <v>69</v>
      </c>
      <c r="G62" s="65" t="s">
        <v>69</v>
      </c>
      <c r="H62" s="65" t="s">
        <v>69</v>
      </c>
      <c r="I62" s="65" t="s">
        <v>69</v>
      </c>
      <c r="J62" s="65"/>
      <c r="K62" s="65"/>
      <c r="L62" s="65"/>
      <c r="M62" s="65"/>
      <c r="N62" s="65"/>
      <c r="O62" s="65"/>
      <c r="P62" s="463"/>
      <c r="Q62" s="463"/>
      <c r="R62" s="463"/>
      <c r="S62" s="463"/>
      <c r="T62" s="463"/>
      <c r="U62" s="463"/>
      <c r="V62" s="463"/>
      <c r="W62" s="603"/>
      <c r="X62" s="603"/>
      <c r="Y62" s="603"/>
      <c r="Z62" s="603"/>
      <c r="AA62" s="21"/>
      <c r="AB62" s="21"/>
      <c r="AC62" s="21"/>
      <c r="AD62" s="21"/>
      <c r="AE62" s="21"/>
      <c r="AF62" s="21"/>
      <c r="AG62" s="21"/>
      <c r="AH62" s="21"/>
      <c r="AI62" s="21"/>
      <c r="AJ62" s="21"/>
      <c r="AK62" s="21"/>
      <c r="AL62" s="21"/>
      <c r="AM62" s="66"/>
      <c r="BG62" s="12"/>
      <c r="BH62" s="12"/>
      <c r="BI62" s="12"/>
      <c r="BJ62" s="12"/>
      <c r="BK62" s="12"/>
      <c r="BL62" s="12"/>
      <c r="BM62" s="12"/>
      <c r="BN62" s="12"/>
      <c r="BO62" s="12"/>
      <c r="BP62" s="12"/>
      <c r="BQ62" s="12"/>
      <c r="BR62" s="12"/>
      <c r="BS62" s="12"/>
      <c r="BT62" s="12"/>
    </row>
    <row r="63" spans="1:72" s="2" customFormat="1" ht="18" x14ac:dyDescent="0.25">
      <c r="A63" s="464"/>
    </row>
    <row r="64" spans="1:72" s="2" customFormat="1" x14ac:dyDescent="0.2">
      <c r="A64" s="18"/>
      <c r="BG64" s="12"/>
      <c r="BH64" s="12"/>
      <c r="BI64" s="12"/>
      <c r="BJ64" s="12"/>
      <c r="BK64" s="12"/>
      <c r="BL64" s="12"/>
      <c r="BM64" s="12"/>
      <c r="BN64" s="12"/>
      <c r="BO64" s="12"/>
      <c r="BP64" s="12"/>
      <c r="BQ64" s="12"/>
      <c r="BR64" s="12"/>
      <c r="BS64" s="12"/>
      <c r="BT64" s="12"/>
    </row>
    <row r="65" spans="1:72" s="2" customFormat="1" x14ac:dyDescent="0.2">
      <c r="A65" s="38"/>
      <c r="B65" s="465"/>
      <c r="Y65" s="12"/>
      <c r="Z65" s="12"/>
      <c r="AA65" s="12"/>
      <c r="AB65" s="12"/>
      <c r="AC65" s="12"/>
      <c r="AD65" s="12"/>
      <c r="AE65" s="12"/>
      <c r="AF65" s="12"/>
      <c r="AG65" s="12"/>
      <c r="AH65" s="12"/>
      <c r="AI65" s="12"/>
      <c r="AJ65" s="12"/>
      <c r="AK65" s="12"/>
      <c r="AL65" s="12"/>
      <c r="AM65" s="12"/>
      <c r="BG65" s="12"/>
      <c r="BH65" s="12"/>
      <c r="BI65" s="12"/>
      <c r="BJ65" s="12"/>
      <c r="BK65" s="12"/>
      <c r="BL65" s="12"/>
      <c r="BM65" s="12"/>
      <c r="BN65" s="12"/>
      <c r="BO65" s="12"/>
      <c r="BP65" s="12"/>
      <c r="BQ65" s="12"/>
      <c r="BR65" s="12"/>
      <c r="BS65" s="12"/>
      <c r="BT65" s="12"/>
    </row>
    <row r="66" spans="1:72" s="2" customFormat="1" x14ac:dyDescent="0.2">
      <c r="Y66" s="12"/>
      <c r="Z66" s="12"/>
      <c r="AA66" s="12"/>
      <c r="AB66" s="12"/>
      <c r="AC66" s="12"/>
      <c r="AD66" s="12"/>
      <c r="AE66" s="12"/>
      <c r="AF66" s="12"/>
      <c r="AG66" s="12"/>
      <c r="AH66" s="12"/>
      <c r="AI66" s="12"/>
      <c r="AJ66" s="12"/>
      <c r="AK66" s="12"/>
      <c r="AL66" s="12"/>
      <c r="AM66" s="12"/>
      <c r="BG66" s="12"/>
      <c r="BH66" s="12"/>
      <c r="BI66" s="12"/>
      <c r="BJ66" s="12"/>
      <c r="BK66" s="12"/>
      <c r="BL66" s="12"/>
      <c r="BM66" s="12"/>
      <c r="BN66" s="12"/>
      <c r="BO66" s="12"/>
      <c r="BP66" s="12"/>
      <c r="BQ66" s="12"/>
      <c r="BR66" s="12"/>
      <c r="BS66" s="12"/>
      <c r="BT66" s="12"/>
    </row>
    <row r="67" spans="1:72" s="2" customFormat="1" x14ac:dyDescent="0.2">
      <c r="Y67" s="12"/>
      <c r="Z67" s="12"/>
      <c r="AA67" s="12"/>
      <c r="AB67" s="12"/>
      <c r="AC67" s="12"/>
      <c r="AD67" s="12"/>
      <c r="AE67" s="12"/>
      <c r="AF67" s="12"/>
      <c r="AG67" s="12"/>
      <c r="AH67" s="12"/>
      <c r="AI67" s="12"/>
      <c r="AJ67" s="12"/>
      <c r="AK67" s="12"/>
      <c r="AL67" s="12"/>
      <c r="AM67" s="12"/>
      <c r="BG67" s="12"/>
      <c r="BH67" s="12"/>
      <c r="BI67" s="12"/>
      <c r="BJ67" s="12"/>
      <c r="BK67" s="12"/>
      <c r="BL67" s="12"/>
      <c r="BM67" s="12"/>
      <c r="BN67" s="12"/>
      <c r="BO67" s="12"/>
      <c r="BP67" s="12"/>
      <c r="BQ67" s="12"/>
      <c r="BR67" s="12"/>
      <c r="BS67" s="12"/>
      <c r="BT67" s="12"/>
    </row>
    <row r="68" spans="1:72" s="2" customFormat="1" x14ac:dyDescent="0.2">
      <c r="Y68" s="12"/>
      <c r="Z68" s="12"/>
      <c r="AA68" s="12"/>
      <c r="AB68" s="12"/>
      <c r="AC68" s="12"/>
      <c r="AD68" s="12"/>
      <c r="AE68" s="12"/>
      <c r="AF68" s="12"/>
      <c r="AG68" s="12"/>
      <c r="AH68" s="12"/>
      <c r="AI68" s="12"/>
      <c r="AJ68" s="12"/>
      <c r="AK68" s="12"/>
      <c r="AL68" s="12"/>
      <c r="AM68" s="12"/>
      <c r="BG68" s="12"/>
      <c r="BH68" s="12"/>
      <c r="BI68" s="12"/>
      <c r="BJ68" s="12"/>
      <c r="BK68" s="12"/>
      <c r="BL68" s="12"/>
      <c r="BM68" s="12"/>
      <c r="BN68" s="12"/>
      <c r="BO68" s="12"/>
      <c r="BP68" s="12"/>
      <c r="BQ68" s="12"/>
      <c r="BR68" s="12"/>
      <c r="BS68" s="12"/>
      <c r="BT68" s="12"/>
    </row>
    <row r="69" spans="1:72" s="2" customFormat="1" x14ac:dyDescent="0.2">
      <c r="Y69" s="12"/>
      <c r="Z69" s="12"/>
      <c r="AA69" s="12"/>
      <c r="AB69" s="12"/>
      <c r="AC69" s="12"/>
      <c r="AD69" s="12"/>
      <c r="AE69" s="12"/>
      <c r="AF69" s="12"/>
      <c r="AG69" s="12"/>
      <c r="AH69" s="12"/>
      <c r="AI69" s="12"/>
      <c r="AJ69" s="12"/>
      <c r="AK69" s="12"/>
      <c r="AL69" s="12"/>
      <c r="AM69" s="12"/>
      <c r="BG69" s="12"/>
      <c r="BH69" s="12"/>
      <c r="BI69" s="12"/>
      <c r="BJ69" s="12"/>
      <c r="BK69" s="12"/>
      <c r="BL69" s="12"/>
      <c r="BM69" s="12"/>
      <c r="BN69" s="12"/>
      <c r="BO69" s="12"/>
      <c r="BP69" s="12"/>
      <c r="BQ69" s="12"/>
      <c r="BR69" s="12"/>
      <c r="BS69" s="12"/>
      <c r="BT69" s="12"/>
    </row>
    <row r="70" spans="1:72" s="2" customFormat="1" x14ac:dyDescent="0.2">
      <c r="Y70" s="12"/>
      <c r="Z70" s="12"/>
      <c r="AA70" s="12"/>
      <c r="AB70" s="12"/>
      <c r="AC70" s="12"/>
      <c r="AD70" s="12"/>
      <c r="AE70" s="12"/>
      <c r="AF70" s="12"/>
      <c r="AG70" s="12"/>
      <c r="AH70" s="12"/>
      <c r="AI70" s="12"/>
      <c r="AJ70" s="12"/>
      <c r="AK70" s="12"/>
      <c r="AL70" s="12"/>
      <c r="AM70" s="12"/>
      <c r="BG70" s="12"/>
      <c r="BH70" s="12"/>
      <c r="BI70" s="12"/>
      <c r="BJ70" s="12"/>
      <c r="BK70" s="12"/>
      <c r="BL70" s="12"/>
      <c r="BM70" s="12"/>
      <c r="BN70" s="12"/>
      <c r="BO70" s="12"/>
      <c r="BP70" s="12"/>
      <c r="BQ70" s="12"/>
      <c r="BR70" s="12"/>
      <c r="BS70" s="12"/>
      <c r="BT70" s="12"/>
    </row>
    <row r="71" spans="1:72" s="2" customFormat="1" x14ac:dyDescent="0.2">
      <c r="Y71" s="12"/>
      <c r="Z71" s="12"/>
      <c r="AA71" s="12"/>
      <c r="AB71" s="12"/>
      <c r="AC71" s="12"/>
      <c r="AD71" s="12"/>
      <c r="AE71" s="12"/>
      <c r="AF71" s="12"/>
      <c r="AG71" s="12"/>
      <c r="AH71" s="12"/>
      <c r="AI71" s="12"/>
      <c r="AJ71" s="12"/>
      <c r="AK71" s="12"/>
      <c r="AL71" s="12"/>
      <c r="AM71" s="12"/>
      <c r="BG71" s="12"/>
      <c r="BH71" s="12"/>
      <c r="BI71" s="12"/>
      <c r="BJ71" s="12"/>
      <c r="BK71" s="12"/>
      <c r="BL71" s="12"/>
      <c r="BM71" s="12"/>
      <c r="BN71" s="12"/>
      <c r="BO71" s="12"/>
      <c r="BP71" s="12"/>
      <c r="BQ71" s="12"/>
      <c r="BR71" s="12"/>
      <c r="BS71" s="12"/>
      <c r="BT71" s="12"/>
    </row>
    <row r="72" spans="1:72" s="2" customFormat="1" x14ac:dyDescent="0.2">
      <c r="Y72" s="12"/>
      <c r="Z72" s="12"/>
      <c r="AA72" s="12"/>
      <c r="AB72" s="12"/>
      <c r="AC72" s="12"/>
      <c r="AD72" s="12"/>
      <c r="AE72" s="12"/>
      <c r="AF72" s="12"/>
      <c r="AG72" s="12"/>
      <c r="AH72" s="12"/>
      <c r="AI72" s="12"/>
      <c r="AJ72" s="12"/>
      <c r="AK72" s="12"/>
      <c r="AL72" s="12"/>
      <c r="AM72" s="12"/>
      <c r="BG72" s="12"/>
      <c r="BH72" s="12"/>
      <c r="BI72" s="12"/>
      <c r="BJ72" s="12"/>
      <c r="BK72" s="12"/>
      <c r="BL72" s="12"/>
      <c r="BM72" s="12"/>
      <c r="BN72" s="12"/>
      <c r="BO72" s="12"/>
      <c r="BP72" s="12"/>
      <c r="BQ72" s="12"/>
      <c r="BR72" s="12"/>
      <c r="BS72" s="12"/>
      <c r="BT72" s="12"/>
    </row>
    <row r="73" spans="1:72" s="2" customFormat="1" x14ac:dyDescent="0.2">
      <c r="Y73" s="12"/>
      <c r="Z73" s="12"/>
      <c r="AA73" s="12"/>
      <c r="AB73" s="12"/>
      <c r="AC73" s="12"/>
      <c r="AD73" s="12"/>
      <c r="AE73" s="12"/>
      <c r="AF73" s="12"/>
      <c r="AG73" s="12"/>
      <c r="AH73" s="12"/>
      <c r="AI73" s="12"/>
      <c r="AJ73" s="12"/>
      <c r="AK73" s="12"/>
      <c r="AL73" s="12"/>
      <c r="AM73" s="12"/>
      <c r="BG73" s="12"/>
      <c r="BH73" s="12"/>
      <c r="BI73" s="12"/>
      <c r="BJ73" s="12"/>
      <c r="BK73" s="12"/>
      <c r="BL73" s="12"/>
      <c r="BM73" s="12"/>
      <c r="BN73" s="12"/>
      <c r="BO73" s="12"/>
      <c r="BP73" s="12"/>
      <c r="BQ73" s="12"/>
      <c r="BR73" s="12"/>
      <c r="BS73" s="12"/>
      <c r="BT73" s="12"/>
    </row>
    <row r="74" spans="1:72" s="2" customFormat="1" x14ac:dyDescent="0.2">
      <c r="Y74" s="12"/>
      <c r="Z74" s="12"/>
      <c r="AA74" s="12"/>
      <c r="AB74" s="12"/>
      <c r="AC74" s="12"/>
      <c r="AD74" s="12"/>
      <c r="AE74" s="12"/>
      <c r="AF74" s="12"/>
      <c r="AG74" s="12"/>
      <c r="AH74" s="12"/>
      <c r="AI74" s="12"/>
      <c r="AJ74" s="12"/>
      <c r="AK74" s="12"/>
      <c r="AL74" s="12"/>
      <c r="AM74" s="12"/>
      <c r="BG74" s="12"/>
      <c r="BH74" s="12"/>
      <c r="BI74" s="12"/>
      <c r="BJ74" s="12"/>
      <c r="BK74" s="12"/>
      <c r="BL74" s="12"/>
      <c r="BM74" s="12"/>
      <c r="BN74" s="12"/>
      <c r="BO74" s="12"/>
      <c r="BP74" s="12"/>
      <c r="BQ74" s="12"/>
      <c r="BR74" s="12"/>
      <c r="BS74" s="12"/>
      <c r="BT74" s="12"/>
    </row>
    <row r="75" spans="1:72" s="2" customFormat="1" x14ac:dyDescent="0.2">
      <c r="Y75" s="12"/>
      <c r="Z75" s="12"/>
      <c r="AA75" s="12"/>
      <c r="AB75" s="12"/>
      <c r="AC75" s="12"/>
      <c r="AD75" s="12"/>
      <c r="AE75" s="12"/>
      <c r="AF75" s="12"/>
      <c r="AG75" s="12"/>
      <c r="AH75" s="12"/>
      <c r="AI75" s="12"/>
      <c r="AJ75" s="12"/>
      <c r="AK75" s="12"/>
      <c r="AL75" s="12"/>
      <c r="AM75" s="12"/>
      <c r="BG75" s="12"/>
      <c r="BH75" s="12"/>
      <c r="BI75" s="12"/>
      <c r="BJ75" s="12"/>
      <c r="BK75" s="12"/>
      <c r="BL75" s="12"/>
      <c r="BM75" s="12"/>
      <c r="BN75" s="12"/>
      <c r="BO75" s="12"/>
      <c r="BP75" s="12"/>
      <c r="BQ75" s="12"/>
      <c r="BR75" s="12"/>
      <c r="BS75" s="12"/>
      <c r="BT75" s="12"/>
    </row>
    <row r="76" spans="1:72" s="2" customFormat="1" x14ac:dyDescent="0.2">
      <c r="Y76" s="12"/>
      <c r="Z76" s="12"/>
      <c r="AA76" s="12"/>
      <c r="AB76" s="12"/>
      <c r="AC76" s="12"/>
      <c r="AD76" s="12"/>
      <c r="AE76" s="12"/>
      <c r="AF76" s="12"/>
      <c r="AG76" s="12"/>
      <c r="AH76" s="12"/>
      <c r="AI76" s="12"/>
      <c r="AJ76" s="12"/>
      <c r="AK76" s="12"/>
      <c r="AL76" s="12"/>
      <c r="AM76" s="12"/>
      <c r="BG76" s="12"/>
      <c r="BH76" s="12"/>
      <c r="BI76" s="12"/>
      <c r="BJ76" s="12"/>
      <c r="BK76" s="12"/>
      <c r="BL76" s="12"/>
      <c r="BM76" s="12"/>
      <c r="BN76" s="12"/>
      <c r="BO76" s="12"/>
      <c r="BP76" s="12"/>
      <c r="BQ76" s="12"/>
      <c r="BR76" s="12"/>
      <c r="BS76" s="12"/>
      <c r="BT76" s="12"/>
    </row>
    <row r="77" spans="1:72" s="2" customFormat="1" x14ac:dyDescent="0.2">
      <c r="Y77" s="12"/>
      <c r="Z77" s="12"/>
      <c r="AA77" s="12"/>
      <c r="AB77" s="12"/>
      <c r="AC77" s="12"/>
      <c r="AD77" s="12"/>
      <c r="AE77" s="12"/>
      <c r="AF77" s="12"/>
      <c r="AG77" s="12"/>
      <c r="AH77" s="12"/>
      <c r="AI77" s="12"/>
      <c r="AJ77" s="12"/>
      <c r="AK77" s="12"/>
      <c r="AL77" s="12"/>
      <c r="AM77" s="12"/>
      <c r="BG77" s="12"/>
      <c r="BH77" s="12"/>
      <c r="BI77" s="12"/>
      <c r="BJ77" s="12"/>
      <c r="BK77" s="12"/>
      <c r="BL77" s="12"/>
      <c r="BM77" s="12"/>
      <c r="BN77" s="12"/>
      <c r="BO77" s="12"/>
      <c r="BP77" s="12"/>
      <c r="BQ77" s="12"/>
      <c r="BR77" s="12"/>
      <c r="BS77" s="12"/>
      <c r="BT77" s="12"/>
    </row>
    <row r="78" spans="1:72" x14ac:dyDescent="0.2">
      <c r="A78" s="2"/>
      <c r="B78" s="2"/>
      <c r="C78" s="2"/>
      <c r="D78" s="2"/>
      <c r="E78" s="2"/>
      <c r="F78" s="2"/>
      <c r="G78" s="2"/>
      <c r="H78" s="2"/>
      <c r="I78" s="2"/>
      <c r="J78" s="2"/>
    </row>
    <row r="79" spans="1:72" x14ac:dyDescent="0.2">
      <c r="A79" s="2"/>
      <c r="B79" s="2"/>
      <c r="C79" s="2"/>
      <c r="D79" s="2"/>
      <c r="E79" s="2"/>
      <c r="F79" s="2"/>
      <c r="G79" s="2"/>
      <c r="H79" s="2"/>
      <c r="I79" s="2"/>
      <c r="J79" s="2"/>
    </row>
    <row r="80" spans="1:72" x14ac:dyDescent="0.2">
      <c r="A80" s="2"/>
      <c r="B80" s="2"/>
      <c r="C80" s="2"/>
      <c r="D80" s="2"/>
      <c r="E80" s="2"/>
      <c r="F80" s="2"/>
      <c r="G80" s="2"/>
      <c r="H80" s="2"/>
      <c r="I80" s="2"/>
      <c r="J80" s="2"/>
    </row>
    <row r="81" spans="40:58" s="68" customFormat="1" x14ac:dyDescent="0.2"/>
    <row r="82" spans="40:58" s="68" customFormat="1" x14ac:dyDescent="0.2"/>
    <row r="83" spans="40:58" s="68" customFormat="1" x14ac:dyDescent="0.2"/>
    <row r="84" spans="40:58" s="68" customFormat="1" x14ac:dyDescent="0.2"/>
    <row r="85" spans="40:58" s="68" customFormat="1" x14ac:dyDescent="0.2"/>
    <row r="86" spans="40:58" s="68" customFormat="1" x14ac:dyDescent="0.2"/>
    <row r="87" spans="40:58" s="68" customFormat="1" x14ac:dyDescent="0.2"/>
    <row r="88" spans="40:58" s="68" customFormat="1" x14ac:dyDescent="0.2"/>
    <row r="89" spans="40:58" s="68" customFormat="1" x14ac:dyDescent="0.2"/>
    <row r="90" spans="40:58" s="68" customFormat="1" x14ac:dyDescent="0.2"/>
    <row r="91" spans="40:58" s="68" customFormat="1" x14ac:dyDescent="0.2"/>
    <row r="92" spans="40:58" s="68" customFormat="1" x14ac:dyDescent="0.2"/>
    <row r="93" spans="40:58" x14ac:dyDescent="0.2">
      <c r="AN93" s="68"/>
      <c r="AO93" s="68"/>
      <c r="AP93" s="68"/>
      <c r="AQ93" s="68"/>
      <c r="AR93" s="68"/>
      <c r="AS93" s="68"/>
      <c r="AT93" s="68"/>
      <c r="AU93" s="68"/>
      <c r="AV93" s="68"/>
      <c r="AW93" s="68"/>
      <c r="AX93" s="68"/>
      <c r="AY93" s="68"/>
      <c r="AZ93" s="68"/>
      <c r="BA93" s="68"/>
      <c r="BB93" s="68"/>
      <c r="BC93" s="68"/>
      <c r="BD93" s="68"/>
      <c r="BE93" s="68"/>
      <c r="BF93" s="68"/>
    </row>
    <row r="94" spans="40:58" x14ac:dyDescent="0.2">
      <c r="AN94" s="68"/>
      <c r="AO94" s="68"/>
      <c r="AP94" s="68"/>
      <c r="AQ94" s="68"/>
      <c r="AR94" s="68"/>
      <c r="AS94" s="68"/>
      <c r="AT94" s="68"/>
      <c r="AU94" s="68"/>
      <c r="AV94" s="68"/>
      <c r="AW94" s="68"/>
      <c r="AX94" s="68"/>
      <c r="AY94" s="68"/>
      <c r="AZ94" s="68"/>
      <c r="BA94" s="68"/>
      <c r="BB94" s="68"/>
      <c r="BC94" s="68"/>
      <c r="BD94" s="68"/>
      <c r="BE94" s="68"/>
      <c r="BF94" s="68"/>
    </row>
    <row r="95" spans="40:58" x14ac:dyDescent="0.2">
      <c r="AN95" s="68"/>
      <c r="AO95" s="68"/>
      <c r="AP95" s="68"/>
      <c r="AQ95" s="68"/>
      <c r="AR95" s="68"/>
      <c r="AS95" s="68"/>
      <c r="AT95" s="68"/>
      <c r="AU95" s="68"/>
      <c r="AV95" s="68"/>
      <c r="AW95" s="68"/>
      <c r="AX95" s="68"/>
      <c r="AY95" s="68"/>
      <c r="AZ95" s="68"/>
      <c r="BA95" s="68"/>
      <c r="BB95" s="68"/>
      <c r="BC95" s="68"/>
      <c r="BD95" s="68"/>
      <c r="BE95" s="68"/>
      <c r="BF95" s="68"/>
    </row>
    <row r="96" spans="40:58" x14ac:dyDescent="0.2">
      <c r="AN96" s="68"/>
      <c r="AO96" s="68"/>
      <c r="AP96" s="68"/>
      <c r="AQ96" s="68"/>
      <c r="AR96" s="68"/>
      <c r="AS96" s="68"/>
      <c r="AT96" s="68"/>
      <c r="AU96" s="68"/>
      <c r="AV96" s="68"/>
      <c r="AW96" s="68"/>
      <c r="AX96" s="68"/>
      <c r="AY96" s="68"/>
      <c r="AZ96" s="68"/>
      <c r="BA96" s="68"/>
      <c r="BB96" s="68"/>
      <c r="BC96" s="68"/>
      <c r="BD96" s="68"/>
      <c r="BE96" s="68"/>
      <c r="BF96" s="68"/>
    </row>
    <row r="97" spans="40:58" x14ac:dyDescent="0.2">
      <c r="AN97" s="68"/>
      <c r="AO97" s="68"/>
      <c r="AP97" s="68"/>
      <c r="AQ97" s="68"/>
      <c r="AR97" s="68"/>
      <c r="AS97" s="68"/>
      <c r="AT97" s="68"/>
      <c r="AU97" s="68"/>
      <c r="AV97" s="68"/>
      <c r="AW97" s="68"/>
      <c r="AX97" s="68"/>
      <c r="AY97" s="68"/>
      <c r="AZ97" s="68"/>
      <c r="BA97" s="68"/>
      <c r="BB97" s="68"/>
      <c r="BC97" s="68"/>
      <c r="BD97" s="68"/>
      <c r="BE97" s="68"/>
      <c r="BF97" s="68"/>
    </row>
    <row r="98" spans="40:58" x14ac:dyDescent="0.2">
      <c r="AN98" s="68"/>
      <c r="AO98" s="68"/>
      <c r="AP98" s="68"/>
      <c r="AQ98" s="68"/>
      <c r="AR98" s="68"/>
      <c r="AS98" s="68"/>
      <c r="AT98" s="68"/>
      <c r="AU98" s="68"/>
      <c r="AV98" s="68"/>
      <c r="AW98" s="68"/>
      <c r="AX98" s="68"/>
      <c r="AY98" s="68"/>
      <c r="AZ98" s="68"/>
      <c r="BA98" s="68"/>
      <c r="BB98" s="68"/>
      <c r="BC98" s="68"/>
      <c r="BD98" s="68"/>
      <c r="BE98" s="68"/>
      <c r="BF98" s="68"/>
    </row>
    <row r="99" spans="40:58" x14ac:dyDescent="0.2">
      <c r="AN99" s="68"/>
      <c r="AO99" s="68"/>
      <c r="AP99" s="68"/>
      <c r="AQ99" s="68"/>
      <c r="AR99" s="68"/>
      <c r="AS99" s="68"/>
      <c r="AT99" s="68"/>
      <c r="AU99" s="68"/>
      <c r="AV99" s="68"/>
      <c r="AW99" s="68"/>
      <c r="AX99" s="68"/>
      <c r="AY99" s="68"/>
      <c r="AZ99" s="68"/>
      <c r="BA99" s="68"/>
      <c r="BB99" s="68"/>
      <c r="BC99" s="68"/>
      <c r="BD99" s="68"/>
      <c r="BE99" s="68"/>
      <c r="BF99" s="68"/>
    </row>
    <row r="100" spans="40:58" x14ac:dyDescent="0.2">
      <c r="AN100" s="68"/>
      <c r="AO100" s="68"/>
      <c r="AP100" s="68"/>
      <c r="AQ100" s="68"/>
      <c r="AR100" s="68"/>
      <c r="AS100" s="68"/>
      <c r="AT100" s="68"/>
      <c r="AU100" s="68"/>
      <c r="AV100" s="68"/>
      <c r="AW100" s="68"/>
      <c r="AX100" s="68"/>
      <c r="AY100" s="68"/>
      <c r="AZ100" s="68"/>
      <c r="BA100" s="68"/>
      <c r="BB100" s="68"/>
      <c r="BC100" s="68"/>
      <c r="BD100" s="68"/>
      <c r="BE100" s="68"/>
      <c r="BF100" s="68"/>
    </row>
    <row r="101" spans="40:58" x14ac:dyDescent="0.2">
      <c r="AN101" s="68"/>
      <c r="AO101" s="68"/>
      <c r="AP101" s="68"/>
      <c r="AQ101" s="68"/>
      <c r="AR101" s="68"/>
      <c r="AS101" s="68"/>
      <c r="AT101" s="68"/>
      <c r="AU101" s="68"/>
      <c r="AV101" s="68"/>
      <c r="AW101" s="68"/>
      <c r="AX101" s="68"/>
      <c r="AY101" s="68"/>
      <c r="AZ101" s="68"/>
      <c r="BA101" s="68"/>
      <c r="BB101" s="68"/>
      <c r="BC101" s="68"/>
      <c r="BD101" s="68"/>
      <c r="BE101" s="68"/>
      <c r="BF101" s="68"/>
    </row>
    <row r="102" spans="40:58" x14ac:dyDescent="0.2">
      <c r="AN102" s="68"/>
      <c r="AO102" s="68"/>
      <c r="AP102" s="68"/>
      <c r="AQ102" s="68"/>
      <c r="AR102" s="68"/>
      <c r="AS102" s="68"/>
      <c r="AT102" s="68"/>
      <c r="AU102" s="68"/>
      <c r="AV102" s="68"/>
      <c r="AW102" s="68"/>
      <c r="AX102" s="68"/>
      <c r="AY102" s="68"/>
      <c r="AZ102" s="68"/>
      <c r="BA102" s="68"/>
      <c r="BB102" s="68"/>
      <c r="BC102" s="68"/>
      <c r="BD102" s="68"/>
      <c r="BE102" s="68"/>
      <c r="BF102" s="68"/>
    </row>
    <row r="103" spans="40:58" x14ac:dyDescent="0.2">
      <c r="AN103" s="68"/>
      <c r="AO103" s="68"/>
      <c r="AP103" s="68"/>
      <c r="AQ103" s="68"/>
      <c r="AR103" s="68"/>
      <c r="AS103" s="68"/>
      <c r="AT103" s="68"/>
      <c r="AU103" s="68"/>
      <c r="AV103" s="68"/>
      <c r="AW103" s="68"/>
      <c r="AX103" s="68"/>
      <c r="AY103" s="68"/>
      <c r="AZ103" s="68"/>
      <c r="BA103" s="68"/>
      <c r="BB103" s="68"/>
      <c r="BC103" s="68"/>
      <c r="BD103" s="68"/>
      <c r="BE103" s="68"/>
      <c r="BF103" s="68"/>
    </row>
    <row r="104" spans="40:58" x14ac:dyDescent="0.2">
      <c r="AN104" s="68"/>
      <c r="AO104" s="68"/>
      <c r="AP104" s="68"/>
      <c r="AQ104" s="68"/>
      <c r="AR104" s="68"/>
      <c r="AS104" s="68"/>
      <c r="AT104" s="68"/>
      <c r="AU104" s="68"/>
      <c r="AV104" s="68"/>
      <c r="AW104" s="68"/>
      <c r="AX104" s="68"/>
      <c r="AY104" s="68"/>
      <c r="AZ104" s="68"/>
      <c r="BA104" s="68"/>
      <c r="BB104" s="68"/>
      <c r="BC104" s="68"/>
      <c r="BD104" s="68"/>
      <c r="BE104" s="68"/>
      <c r="BF104" s="68"/>
    </row>
    <row r="105" spans="40:58" x14ac:dyDescent="0.2">
      <c r="AN105" s="68"/>
      <c r="AO105" s="68"/>
      <c r="AP105" s="68"/>
      <c r="AQ105" s="68"/>
      <c r="AR105" s="68"/>
      <c r="AS105" s="68"/>
      <c r="AT105" s="68"/>
      <c r="AU105" s="68"/>
      <c r="AV105" s="68"/>
      <c r="AW105" s="68"/>
      <c r="AX105" s="68"/>
      <c r="AY105" s="68"/>
      <c r="AZ105" s="68"/>
      <c r="BA105" s="68"/>
      <c r="BB105" s="68"/>
      <c r="BC105" s="68"/>
      <c r="BD105" s="68"/>
      <c r="BE105" s="68"/>
      <c r="BF105" s="68"/>
    </row>
    <row r="106" spans="40:58" x14ac:dyDescent="0.2">
      <c r="AN106" s="68"/>
      <c r="AO106" s="68"/>
      <c r="AP106" s="68"/>
      <c r="AQ106" s="68"/>
      <c r="AR106" s="68"/>
      <c r="AS106" s="68"/>
      <c r="AT106" s="68"/>
      <c r="AU106" s="68"/>
      <c r="AV106" s="68"/>
      <c r="AW106" s="68"/>
      <c r="AX106" s="68"/>
      <c r="AY106" s="68"/>
      <c r="AZ106" s="68"/>
      <c r="BA106" s="68"/>
      <c r="BB106" s="68"/>
      <c r="BC106" s="68"/>
      <c r="BD106" s="68"/>
      <c r="BE106" s="68"/>
      <c r="BF106" s="68"/>
    </row>
    <row r="107" spans="40:58" x14ac:dyDescent="0.2">
      <c r="AN107" s="68"/>
      <c r="AO107" s="68"/>
      <c r="AP107" s="68"/>
      <c r="AQ107" s="68"/>
      <c r="AR107" s="68"/>
      <c r="AS107" s="68"/>
      <c r="AT107" s="68"/>
      <c r="AU107" s="68"/>
      <c r="AV107" s="68"/>
      <c r="AW107" s="68"/>
      <c r="AX107" s="68"/>
      <c r="AY107" s="68"/>
      <c r="AZ107" s="68"/>
      <c r="BA107" s="68"/>
      <c r="BB107" s="68"/>
      <c r="BC107" s="68"/>
      <c r="BD107" s="68"/>
      <c r="BE107" s="68"/>
      <c r="BF107" s="68"/>
    </row>
    <row r="108" spans="40:58" x14ac:dyDescent="0.2">
      <c r="AN108" s="68"/>
      <c r="AO108" s="68"/>
      <c r="AP108" s="68"/>
      <c r="AQ108" s="68"/>
      <c r="AR108" s="68"/>
      <c r="AS108" s="68"/>
      <c r="AT108" s="68"/>
      <c r="AU108" s="68"/>
      <c r="AV108" s="68"/>
      <c r="AW108" s="68"/>
      <c r="AX108" s="68"/>
      <c r="AY108" s="68"/>
      <c r="AZ108" s="68"/>
      <c r="BA108" s="68"/>
      <c r="BB108" s="68"/>
      <c r="BC108" s="68"/>
      <c r="BD108" s="68"/>
      <c r="BE108" s="68"/>
      <c r="BF108" s="68"/>
    </row>
    <row r="109" spans="40:58" x14ac:dyDescent="0.2">
      <c r="AN109" s="68"/>
      <c r="AO109" s="68"/>
      <c r="AP109" s="68"/>
      <c r="AQ109" s="68"/>
      <c r="AR109" s="68"/>
      <c r="AS109" s="68"/>
      <c r="AT109" s="68"/>
      <c r="AU109" s="68"/>
      <c r="AV109" s="68"/>
      <c r="AW109" s="68"/>
      <c r="AX109" s="68"/>
      <c r="AY109" s="68"/>
      <c r="AZ109" s="68"/>
      <c r="BA109" s="68"/>
      <c r="BB109" s="68"/>
      <c r="BC109" s="68"/>
      <c r="BD109" s="68"/>
      <c r="BE109" s="68"/>
      <c r="BF109" s="68"/>
    </row>
    <row r="110" spans="40:58" x14ac:dyDescent="0.2">
      <c r="AN110" s="68"/>
      <c r="AO110" s="68"/>
      <c r="AP110" s="68"/>
      <c r="AQ110" s="68"/>
      <c r="AR110" s="68"/>
      <c r="AS110" s="68"/>
      <c r="AT110" s="68"/>
      <c r="AU110" s="68"/>
      <c r="AV110" s="68"/>
      <c r="AW110" s="68"/>
      <c r="AX110" s="68"/>
      <c r="AY110" s="68"/>
      <c r="AZ110" s="68"/>
      <c r="BA110" s="68"/>
      <c r="BB110" s="68"/>
      <c r="BC110" s="68"/>
      <c r="BD110" s="68"/>
      <c r="BE110" s="68"/>
      <c r="BF110" s="68"/>
    </row>
    <row r="111" spans="40:58" x14ac:dyDescent="0.2">
      <c r="AN111" s="68"/>
      <c r="AO111" s="68"/>
      <c r="AP111" s="68"/>
      <c r="AQ111" s="68"/>
      <c r="AR111" s="68"/>
      <c r="AS111" s="68"/>
      <c r="AT111" s="68"/>
      <c r="AU111" s="68"/>
      <c r="AV111" s="68"/>
      <c r="AW111" s="68"/>
      <c r="AX111" s="68"/>
      <c r="AY111" s="68"/>
      <c r="AZ111" s="68"/>
      <c r="BA111" s="68"/>
      <c r="BB111" s="68"/>
      <c r="BC111" s="68"/>
      <c r="BD111" s="68"/>
      <c r="BE111" s="68"/>
      <c r="BF111" s="68"/>
    </row>
    <row r="112" spans="40:58" x14ac:dyDescent="0.2">
      <c r="AN112" s="68"/>
      <c r="AO112" s="68"/>
      <c r="AP112" s="68"/>
      <c r="AQ112" s="68"/>
      <c r="AR112" s="68"/>
      <c r="AS112" s="68"/>
      <c r="AT112" s="68"/>
      <c r="AU112" s="68"/>
      <c r="AV112" s="68"/>
      <c r="AW112" s="68"/>
      <c r="AX112" s="68"/>
      <c r="AY112" s="68"/>
      <c r="AZ112" s="68"/>
      <c r="BA112" s="68"/>
      <c r="BB112" s="68"/>
      <c r="BC112" s="68"/>
      <c r="BD112" s="68"/>
      <c r="BE112" s="68"/>
      <c r="BF112" s="68"/>
    </row>
    <row r="113" spans="40:58" x14ac:dyDescent="0.2">
      <c r="AN113" s="68"/>
      <c r="AO113" s="68"/>
      <c r="AP113" s="68"/>
      <c r="AQ113" s="68"/>
      <c r="AR113" s="68"/>
      <c r="AS113" s="68"/>
      <c r="AT113" s="68"/>
      <c r="AU113" s="68"/>
      <c r="AV113" s="68"/>
      <c r="AW113" s="68"/>
      <c r="AX113" s="68"/>
      <c r="AY113" s="68"/>
      <c r="AZ113" s="68"/>
      <c r="BA113" s="68"/>
      <c r="BB113" s="68"/>
      <c r="BC113" s="68"/>
      <c r="BD113" s="68"/>
      <c r="BE113" s="68"/>
      <c r="BF113" s="68"/>
    </row>
    <row r="114" spans="40:58" x14ac:dyDescent="0.2">
      <c r="AN114" s="68"/>
      <c r="AO114" s="68"/>
      <c r="AP114" s="68"/>
      <c r="AQ114" s="68"/>
      <c r="AR114" s="68"/>
      <c r="AS114" s="68"/>
      <c r="AT114" s="68"/>
      <c r="AU114" s="68"/>
      <c r="AV114" s="68"/>
      <c r="AW114" s="68"/>
      <c r="AX114" s="68"/>
      <c r="AY114" s="68"/>
      <c r="AZ114" s="68"/>
      <c r="BA114" s="68"/>
      <c r="BB114" s="68"/>
      <c r="BC114" s="68"/>
      <c r="BD114" s="68"/>
      <c r="BE114" s="68"/>
      <c r="BF114" s="68"/>
    </row>
    <row r="115" spans="40:58" x14ac:dyDescent="0.2">
      <c r="AN115" s="68"/>
      <c r="AO115" s="68"/>
      <c r="AP115" s="68"/>
      <c r="AQ115" s="68"/>
      <c r="AR115" s="68"/>
      <c r="AS115" s="68"/>
      <c r="AT115" s="68"/>
      <c r="AU115" s="68"/>
      <c r="AV115" s="68"/>
      <c r="AW115" s="68"/>
      <c r="AX115" s="68"/>
      <c r="AY115" s="68"/>
      <c r="AZ115" s="68"/>
      <c r="BA115" s="68"/>
      <c r="BB115" s="68"/>
      <c r="BC115" s="68"/>
      <c r="BD115" s="68"/>
      <c r="BE115" s="68"/>
      <c r="BF115" s="68"/>
    </row>
    <row r="116" spans="40:58" x14ac:dyDescent="0.2">
      <c r="AN116" s="68"/>
      <c r="AO116" s="68"/>
      <c r="AP116" s="68"/>
      <c r="AQ116" s="68"/>
      <c r="AR116" s="68"/>
      <c r="AS116" s="68"/>
      <c r="AT116" s="68"/>
      <c r="AU116" s="68"/>
      <c r="AV116" s="68"/>
      <c r="AW116" s="68"/>
      <c r="AX116" s="68"/>
      <c r="AY116" s="68"/>
      <c r="AZ116" s="68"/>
      <c r="BA116" s="68"/>
      <c r="BB116" s="68"/>
      <c r="BC116" s="68"/>
      <c r="BD116" s="68"/>
      <c r="BE116" s="68"/>
      <c r="BF116" s="68"/>
    </row>
    <row r="117" spans="40:58" x14ac:dyDescent="0.2">
      <c r="AN117" s="68"/>
      <c r="AO117" s="68"/>
      <c r="AP117" s="68"/>
      <c r="AQ117" s="68"/>
      <c r="AR117" s="68"/>
      <c r="AS117" s="68"/>
      <c r="AT117" s="68"/>
      <c r="AU117" s="68"/>
      <c r="AV117" s="68"/>
      <c r="AW117" s="68"/>
      <c r="AX117" s="68"/>
      <c r="AY117" s="68"/>
      <c r="AZ117" s="68"/>
      <c r="BA117" s="68"/>
      <c r="BB117" s="68"/>
      <c r="BC117" s="68"/>
      <c r="BD117" s="68"/>
      <c r="BE117" s="68"/>
      <c r="BF117" s="68"/>
    </row>
    <row r="118" spans="40:58" x14ac:dyDescent="0.2">
      <c r="AN118" s="68"/>
      <c r="AO118" s="68"/>
      <c r="AP118" s="68"/>
      <c r="AQ118" s="68"/>
      <c r="AR118" s="68"/>
      <c r="AS118" s="68"/>
      <c r="AT118" s="68"/>
      <c r="AU118" s="68"/>
      <c r="AV118" s="68"/>
      <c r="AW118" s="68"/>
      <c r="AX118" s="68"/>
      <c r="AY118" s="68"/>
      <c r="AZ118" s="68"/>
      <c r="BA118" s="68"/>
      <c r="BB118" s="68"/>
      <c r="BC118" s="68"/>
      <c r="BD118" s="68"/>
      <c r="BE118" s="68"/>
      <c r="BF118" s="68"/>
    </row>
    <row r="119" spans="40:58" x14ac:dyDescent="0.2">
      <c r="AN119" s="68"/>
      <c r="AO119" s="68"/>
      <c r="AP119" s="68"/>
      <c r="AQ119" s="68"/>
      <c r="AR119" s="68"/>
      <c r="AS119" s="68"/>
      <c r="AT119" s="68"/>
      <c r="AU119" s="68"/>
      <c r="AV119" s="68"/>
      <c r="AW119" s="68"/>
      <c r="AX119" s="68"/>
      <c r="AY119" s="68"/>
      <c r="AZ119" s="68"/>
      <c r="BA119" s="68"/>
      <c r="BB119" s="68"/>
      <c r="BC119" s="68"/>
      <c r="BD119" s="68"/>
      <c r="BE119" s="68"/>
      <c r="BF119" s="68"/>
    </row>
    <row r="120" spans="40:58" x14ac:dyDescent="0.2">
      <c r="AN120" s="68"/>
      <c r="AO120" s="68"/>
      <c r="AP120" s="68"/>
      <c r="AQ120" s="68"/>
      <c r="AR120" s="68"/>
      <c r="AS120" s="68"/>
      <c r="AT120" s="68"/>
      <c r="AU120" s="68"/>
      <c r="AV120" s="68"/>
      <c r="AW120" s="68"/>
      <c r="AX120" s="68"/>
      <c r="AY120" s="68"/>
      <c r="AZ120" s="68"/>
      <c r="BA120" s="68"/>
      <c r="BB120" s="68"/>
      <c r="BC120" s="68"/>
      <c r="BD120" s="68"/>
      <c r="BE120" s="68"/>
      <c r="BF120" s="68"/>
    </row>
    <row r="121" spans="40:58" x14ac:dyDescent="0.2">
      <c r="AN121" s="68"/>
      <c r="AO121" s="68"/>
      <c r="AP121" s="68"/>
      <c r="AQ121" s="68"/>
      <c r="AR121" s="68"/>
      <c r="AS121" s="68"/>
      <c r="AT121" s="68"/>
      <c r="AU121" s="68"/>
      <c r="AV121" s="68"/>
      <c r="AW121" s="68"/>
      <c r="AX121" s="68"/>
      <c r="AY121" s="68"/>
      <c r="AZ121" s="68"/>
      <c r="BA121" s="68"/>
      <c r="BB121" s="68"/>
      <c r="BC121" s="68"/>
      <c r="BD121" s="68"/>
      <c r="BE121" s="68"/>
      <c r="BF121" s="68"/>
    </row>
    <row r="122" spans="40:58" x14ac:dyDescent="0.2">
      <c r="AN122" s="68"/>
      <c r="AO122" s="68"/>
      <c r="AP122" s="68"/>
      <c r="AQ122" s="68"/>
      <c r="AR122" s="68"/>
      <c r="AS122" s="68"/>
      <c r="AT122" s="68"/>
      <c r="AU122" s="68"/>
      <c r="AV122" s="68"/>
      <c r="AW122" s="68"/>
      <c r="AX122" s="68"/>
      <c r="AY122" s="68"/>
      <c r="AZ122" s="68"/>
      <c r="BA122" s="68"/>
      <c r="BB122" s="68"/>
      <c r="BC122" s="68"/>
      <c r="BD122" s="68"/>
      <c r="BE122" s="68"/>
      <c r="BF122" s="68"/>
    </row>
    <row r="123" spans="40:58" x14ac:dyDescent="0.2">
      <c r="AN123" s="68"/>
      <c r="AO123" s="68"/>
      <c r="AP123" s="68"/>
      <c r="AQ123" s="68"/>
      <c r="AR123" s="68"/>
      <c r="AS123" s="68"/>
      <c r="AT123" s="68"/>
      <c r="AU123" s="68"/>
      <c r="AV123" s="68"/>
      <c r="AW123" s="68"/>
      <c r="AX123" s="68"/>
      <c r="AY123" s="68"/>
      <c r="AZ123" s="68"/>
      <c r="BA123" s="68"/>
      <c r="BB123" s="68"/>
      <c r="BC123" s="68"/>
      <c r="BD123" s="68"/>
      <c r="BE123" s="68"/>
      <c r="BF123" s="68"/>
    </row>
    <row r="124" spans="40:58" x14ac:dyDescent="0.2">
      <c r="AN124" s="68"/>
      <c r="AO124" s="68"/>
      <c r="AP124" s="68"/>
      <c r="AQ124" s="68"/>
      <c r="AR124" s="68"/>
      <c r="AS124" s="68"/>
      <c r="AT124" s="68"/>
      <c r="AU124" s="68"/>
      <c r="AV124" s="68"/>
      <c r="AW124" s="68"/>
      <c r="AX124" s="68"/>
      <c r="AY124" s="68"/>
      <c r="AZ124" s="68"/>
      <c r="BA124" s="68"/>
      <c r="BB124" s="68"/>
      <c r="BC124" s="68"/>
      <c r="BD124" s="68"/>
      <c r="BE124" s="68"/>
      <c r="BF124" s="68"/>
    </row>
    <row r="125" spans="40:58" x14ac:dyDescent="0.2">
      <c r="AN125" s="68"/>
      <c r="AO125" s="68"/>
      <c r="AP125" s="68"/>
      <c r="AQ125" s="68"/>
      <c r="AR125" s="68"/>
      <c r="AS125" s="68"/>
      <c r="AT125" s="68"/>
      <c r="AU125" s="68"/>
      <c r="AV125" s="68"/>
      <c r="AW125" s="68"/>
      <c r="AX125" s="68"/>
      <c r="AY125" s="68"/>
      <c r="AZ125" s="68"/>
      <c r="BA125" s="68"/>
      <c r="BB125" s="68"/>
      <c r="BC125" s="68"/>
      <c r="BD125" s="68"/>
      <c r="BE125" s="68"/>
      <c r="BF125" s="68"/>
    </row>
    <row r="126" spans="40:58" x14ac:dyDescent="0.2">
      <c r="AN126" s="68"/>
      <c r="AO126" s="68"/>
      <c r="AP126" s="68"/>
      <c r="AQ126" s="68"/>
      <c r="AR126" s="68"/>
      <c r="AS126" s="68"/>
      <c r="AT126" s="68"/>
      <c r="AU126" s="68"/>
      <c r="AV126" s="68"/>
      <c r="AW126" s="68"/>
      <c r="AX126" s="68"/>
      <c r="AY126" s="68"/>
      <c r="AZ126" s="68"/>
      <c r="BA126" s="68"/>
      <c r="BB126" s="68"/>
      <c r="BC126" s="68"/>
      <c r="BD126" s="68"/>
      <c r="BE126" s="68"/>
      <c r="BF126" s="68"/>
    </row>
    <row r="127" spans="40:58" x14ac:dyDescent="0.2">
      <c r="AN127" s="68"/>
      <c r="AO127" s="68"/>
      <c r="AP127" s="68"/>
      <c r="AQ127" s="68"/>
      <c r="AR127" s="68"/>
      <c r="AS127" s="68"/>
      <c r="AT127" s="68"/>
      <c r="AU127" s="68"/>
      <c r="AV127" s="68"/>
      <c r="AW127" s="68"/>
      <c r="AX127" s="68"/>
      <c r="AY127" s="68"/>
      <c r="AZ127" s="68"/>
      <c r="BA127" s="68"/>
      <c r="BB127" s="68"/>
      <c r="BC127" s="68"/>
      <c r="BD127" s="68"/>
      <c r="BE127" s="68"/>
      <c r="BF127" s="68"/>
    </row>
    <row r="128" spans="40:58" x14ac:dyDescent="0.2">
      <c r="AN128" s="68"/>
      <c r="AO128" s="68"/>
      <c r="AP128" s="68"/>
      <c r="AQ128" s="68"/>
      <c r="AR128" s="68"/>
      <c r="AS128" s="68"/>
      <c r="AT128" s="68"/>
      <c r="AU128" s="68"/>
      <c r="AV128" s="68"/>
      <c r="AW128" s="68"/>
      <c r="AX128" s="68"/>
      <c r="AY128" s="68"/>
      <c r="AZ128" s="68"/>
      <c r="BA128" s="68"/>
      <c r="BB128" s="68"/>
      <c r="BC128" s="68"/>
      <c r="BD128" s="68"/>
      <c r="BE128" s="68"/>
      <c r="BF128" s="68"/>
    </row>
    <row r="129" spans="40:58" x14ac:dyDescent="0.2">
      <c r="AN129" s="68"/>
      <c r="AO129" s="68"/>
      <c r="AP129" s="68"/>
      <c r="AQ129" s="68"/>
      <c r="AR129" s="68"/>
      <c r="AS129" s="68"/>
      <c r="AT129" s="68"/>
      <c r="AU129" s="68"/>
      <c r="AV129" s="68"/>
      <c r="AW129" s="68"/>
      <c r="AX129" s="68"/>
      <c r="AY129" s="68"/>
      <c r="AZ129" s="68"/>
      <c r="BA129" s="68"/>
      <c r="BB129" s="68"/>
      <c r="BC129" s="68"/>
      <c r="BD129" s="68"/>
      <c r="BE129" s="68"/>
      <c r="BF129" s="68"/>
    </row>
    <row r="130" spans="40:58" x14ac:dyDescent="0.2">
      <c r="AN130" s="68"/>
      <c r="AO130" s="68"/>
      <c r="AP130" s="68"/>
      <c r="AQ130" s="68"/>
      <c r="AR130" s="68"/>
      <c r="AS130" s="68"/>
      <c r="AT130" s="68"/>
      <c r="AU130" s="68"/>
      <c r="AV130" s="68"/>
      <c r="AW130" s="68"/>
      <c r="AX130" s="68"/>
      <c r="AY130" s="68"/>
      <c r="AZ130" s="68"/>
      <c r="BA130" s="68"/>
      <c r="BB130" s="68"/>
      <c r="BC130" s="68"/>
      <c r="BD130" s="68"/>
      <c r="BE130" s="68"/>
      <c r="BF130" s="68"/>
    </row>
    <row r="131" spans="40:58" x14ac:dyDescent="0.2">
      <c r="AN131" s="68"/>
      <c r="AO131" s="68"/>
      <c r="AP131" s="68"/>
      <c r="AQ131" s="68"/>
      <c r="AR131" s="68"/>
      <c r="AS131" s="68"/>
      <c r="AT131" s="68"/>
      <c r="AU131" s="68"/>
      <c r="AV131" s="68"/>
      <c r="AW131" s="68"/>
      <c r="AX131" s="68"/>
      <c r="AY131" s="68"/>
      <c r="AZ131" s="68"/>
      <c r="BA131" s="68"/>
      <c r="BB131" s="68"/>
      <c r="BC131" s="68"/>
      <c r="BD131" s="68"/>
      <c r="BE131" s="68"/>
      <c r="BF131" s="68"/>
    </row>
    <row r="132" spans="40:58" x14ac:dyDescent="0.2">
      <c r="AN132" s="68"/>
      <c r="AO132" s="68"/>
      <c r="AP132" s="68"/>
      <c r="AQ132" s="68"/>
      <c r="AR132" s="68"/>
      <c r="AS132" s="68"/>
      <c r="AT132" s="68"/>
      <c r="AU132" s="68"/>
      <c r="AV132" s="68"/>
      <c r="AW132" s="68"/>
      <c r="AX132" s="68"/>
      <c r="AY132" s="68"/>
      <c r="AZ132" s="68"/>
      <c r="BA132" s="68"/>
      <c r="BB132" s="68"/>
      <c r="BC132" s="68"/>
      <c r="BD132" s="68"/>
      <c r="BE132" s="68"/>
      <c r="BF132" s="68"/>
    </row>
    <row r="133" spans="40:58" x14ac:dyDescent="0.2">
      <c r="AN133" s="68"/>
      <c r="AO133" s="68"/>
      <c r="AP133" s="68"/>
      <c r="AQ133" s="68"/>
      <c r="AR133" s="68"/>
      <c r="AS133" s="68"/>
      <c r="AT133" s="68"/>
      <c r="AU133" s="68"/>
      <c r="AV133" s="68"/>
      <c r="AW133" s="68"/>
      <c r="AX133" s="68"/>
      <c r="AY133" s="68"/>
      <c r="AZ133" s="68"/>
      <c r="BA133" s="68"/>
      <c r="BB133" s="68"/>
      <c r="BC133" s="68"/>
      <c r="BD133" s="68"/>
      <c r="BE133" s="68"/>
      <c r="BF133" s="68"/>
    </row>
    <row r="134" spans="40:58" x14ac:dyDescent="0.2">
      <c r="AN134" s="68"/>
      <c r="AO134" s="68"/>
      <c r="AP134" s="68"/>
      <c r="AQ134" s="68"/>
      <c r="AR134" s="68"/>
      <c r="AS134" s="68"/>
      <c r="AT134" s="68"/>
      <c r="AU134" s="68"/>
      <c r="AV134" s="68"/>
      <c r="AW134" s="68"/>
      <c r="AX134" s="68"/>
      <c r="AY134" s="68"/>
      <c r="AZ134" s="68"/>
      <c r="BA134" s="68"/>
      <c r="BB134" s="68"/>
      <c r="BC134" s="68"/>
      <c r="BD134" s="68"/>
      <c r="BE134" s="68"/>
      <c r="BF134" s="68"/>
    </row>
    <row r="135" spans="40:58" x14ac:dyDescent="0.2">
      <c r="AN135" s="68"/>
      <c r="AO135" s="68"/>
      <c r="AP135" s="68"/>
      <c r="AQ135" s="68"/>
      <c r="AR135" s="68"/>
      <c r="AS135" s="68"/>
      <c r="AT135" s="68"/>
      <c r="AU135" s="68"/>
      <c r="AV135" s="68"/>
      <c r="AW135" s="68"/>
      <c r="AX135" s="68"/>
      <c r="AY135" s="68"/>
      <c r="AZ135" s="68"/>
      <c r="BA135" s="68"/>
      <c r="BB135" s="68"/>
      <c r="BC135" s="68"/>
      <c r="BD135" s="68"/>
      <c r="BE135" s="68"/>
      <c r="BF135" s="68"/>
    </row>
    <row r="136" spans="40:58" x14ac:dyDescent="0.2">
      <c r="AN136" s="68"/>
      <c r="AO136" s="68"/>
      <c r="AP136" s="68"/>
      <c r="AQ136" s="68"/>
      <c r="AR136" s="68"/>
      <c r="AS136" s="68"/>
      <c r="AT136" s="68"/>
      <c r="AU136" s="68"/>
      <c r="AV136" s="68"/>
      <c r="AW136" s="68"/>
      <c r="AX136" s="68"/>
      <c r="AY136" s="68"/>
      <c r="AZ136" s="68"/>
      <c r="BA136" s="68"/>
      <c r="BB136" s="68"/>
      <c r="BC136" s="68"/>
      <c r="BD136" s="68"/>
      <c r="BE136" s="68"/>
      <c r="BF136" s="68"/>
    </row>
    <row r="137" spans="40:58" x14ac:dyDescent="0.2">
      <c r="AN137" s="68"/>
      <c r="AO137" s="68"/>
      <c r="AP137" s="68"/>
      <c r="AQ137" s="68"/>
      <c r="AR137" s="68"/>
      <c r="AS137" s="68"/>
      <c r="AT137" s="68"/>
      <c r="AU137" s="68"/>
      <c r="AV137" s="68"/>
      <c r="AW137" s="68"/>
      <c r="AX137" s="68"/>
      <c r="AY137" s="68"/>
      <c r="AZ137" s="68"/>
      <c r="BA137" s="68"/>
      <c r="BB137" s="68"/>
      <c r="BC137" s="68"/>
      <c r="BD137" s="68"/>
      <c r="BE137" s="68"/>
      <c r="BF137" s="68"/>
    </row>
    <row r="138" spans="40:58" x14ac:dyDescent="0.2">
      <c r="AN138" s="68"/>
      <c r="AO138" s="68"/>
      <c r="AP138" s="68"/>
      <c r="AQ138" s="68"/>
      <c r="AR138" s="68"/>
      <c r="AS138" s="68"/>
      <c r="AT138" s="68"/>
      <c r="AU138" s="68"/>
      <c r="AV138" s="68"/>
      <c r="AW138" s="68"/>
      <c r="AX138" s="68"/>
      <c r="AY138" s="68"/>
      <c r="AZ138" s="68"/>
      <c r="BA138" s="68"/>
      <c r="BB138" s="68"/>
      <c r="BC138" s="68"/>
      <c r="BD138" s="68"/>
      <c r="BE138" s="68"/>
      <c r="BF138" s="68"/>
    </row>
    <row r="139" spans="40:58" x14ac:dyDescent="0.2">
      <c r="AN139" s="68"/>
      <c r="AO139" s="68"/>
      <c r="AP139" s="68"/>
      <c r="AQ139" s="68"/>
      <c r="AR139" s="68"/>
      <c r="AS139" s="68"/>
      <c r="AT139" s="68"/>
      <c r="AU139" s="68"/>
      <c r="AV139" s="68"/>
      <c r="AW139" s="68"/>
      <c r="AX139" s="68"/>
      <c r="AY139" s="68"/>
      <c r="AZ139" s="68"/>
      <c r="BA139" s="68"/>
      <c r="BB139" s="68"/>
      <c r="BC139" s="68"/>
      <c r="BD139" s="68"/>
      <c r="BE139" s="68"/>
      <c r="BF139" s="68"/>
    </row>
    <row r="140" spans="40:58" x14ac:dyDescent="0.2">
      <c r="AN140" s="68"/>
      <c r="AO140" s="68"/>
      <c r="AP140" s="68"/>
      <c r="AQ140" s="68"/>
      <c r="AR140" s="68"/>
      <c r="AS140" s="68"/>
      <c r="AT140" s="68"/>
      <c r="AU140" s="68"/>
      <c r="AV140" s="68"/>
      <c r="AW140" s="68"/>
      <c r="AX140" s="68"/>
      <c r="AY140" s="68"/>
      <c r="AZ140" s="68"/>
      <c r="BA140" s="68"/>
      <c r="BB140" s="68"/>
      <c r="BC140" s="68"/>
      <c r="BD140" s="68"/>
      <c r="BE140" s="68"/>
      <c r="BF140" s="68"/>
    </row>
    <row r="141" spans="40:58" x14ac:dyDescent="0.2">
      <c r="AN141" s="68"/>
      <c r="AO141" s="68"/>
      <c r="AP141" s="68"/>
      <c r="AQ141" s="68"/>
      <c r="AR141" s="68"/>
      <c r="AS141" s="68"/>
      <c r="AT141" s="68"/>
      <c r="AU141" s="68"/>
      <c r="AV141" s="68"/>
      <c r="AW141" s="68"/>
      <c r="AX141" s="68"/>
      <c r="AY141" s="68"/>
      <c r="AZ141" s="68"/>
      <c r="BA141" s="68"/>
      <c r="BB141" s="68"/>
      <c r="BC141" s="68"/>
      <c r="BD141" s="68"/>
      <c r="BE141" s="68"/>
      <c r="BF141" s="68"/>
    </row>
    <row r="142" spans="40:58" x14ac:dyDescent="0.2">
      <c r="AN142" s="68"/>
      <c r="AO142" s="68"/>
      <c r="AP142" s="68"/>
      <c r="AQ142" s="68"/>
      <c r="AR142" s="68"/>
      <c r="AS142" s="68"/>
      <c r="AT142" s="68"/>
      <c r="AU142" s="68"/>
      <c r="AV142" s="68"/>
      <c r="AW142" s="68"/>
      <c r="AX142" s="68"/>
      <c r="AY142" s="68"/>
      <c r="AZ142" s="68"/>
      <c r="BA142" s="68"/>
      <c r="BB142" s="68"/>
      <c r="BC142" s="68"/>
      <c r="BD142" s="68"/>
      <c r="BE142" s="68"/>
      <c r="BF142" s="68"/>
    </row>
  </sheetData>
  <mergeCells count="30">
    <mergeCell ref="G48:M48"/>
    <mergeCell ref="N48:T48"/>
    <mergeCell ref="U48:Z48"/>
    <mergeCell ref="AA48:AF48"/>
    <mergeCell ref="A10:J10"/>
    <mergeCell ref="A14:J14"/>
    <mergeCell ref="A17:J17"/>
    <mergeCell ref="A36:J36"/>
    <mergeCell ref="G47:M47"/>
    <mergeCell ref="N47:T47"/>
    <mergeCell ref="N50:T50"/>
    <mergeCell ref="U50:Z50"/>
    <mergeCell ref="AA50:AF50"/>
    <mergeCell ref="U47:Z47"/>
    <mergeCell ref="AA47:AF47"/>
    <mergeCell ref="A58:C58"/>
    <mergeCell ref="G58:K58"/>
    <mergeCell ref="A49:C49"/>
    <mergeCell ref="A50:C50"/>
    <mergeCell ref="G50:M50"/>
    <mergeCell ref="A51:C51"/>
    <mergeCell ref="A56:C56"/>
    <mergeCell ref="G56:K56"/>
    <mergeCell ref="A57:C57"/>
    <mergeCell ref="G57:K57"/>
    <mergeCell ref="W61:Z61"/>
    <mergeCell ref="AA61:AD61"/>
    <mergeCell ref="AI61:AL61"/>
    <mergeCell ref="A62:C62"/>
    <mergeCell ref="W62:Z62"/>
  </mergeCells>
  <pageMargins left="0.70866141732283461" right="0.70866141732283461" top="0.74803149606299213" bottom="0.74803149606299213" header="0.31496062992125984" footer="0.31496062992125984"/>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sheetPr>
  <dimension ref="A1:BT159"/>
  <sheetViews>
    <sheetView zoomScale="70" zoomScaleNormal="70" workbookViewId="0">
      <selection activeCell="K5" sqref="K5"/>
    </sheetView>
  </sheetViews>
  <sheetFormatPr baseColWidth="10" defaultColWidth="11.42578125" defaultRowHeight="12.75" x14ac:dyDescent="0.2"/>
  <cols>
    <col min="1" max="1" width="13.5703125" style="360" customWidth="1"/>
    <col min="2" max="2" width="16.140625" style="360" customWidth="1"/>
    <col min="3" max="3" width="10.42578125" style="360" customWidth="1"/>
    <col min="4" max="4" width="14.42578125" style="360" customWidth="1"/>
    <col min="5" max="5" width="16.42578125" style="360" customWidth="1"/>
    <col min="6" max="6" width="25.140625" style="360" customWidth="1"/>
    <col min="7" max="7" width="14.5703125" style="360" customWidth="1"/>
    <col min="8" max="8" width="13.42578125" style="360" customWidth="1"/>
    <col min="9" max="9" width="11.7109375" style="360" customWidth="1"/>
    <col min="10" max="10" width="13" style="360" customWidth="1"/>
    <col min="11" max="12" width="14.5703125" style="347" customWidth="1"/>
    <col min="13" max="13" width="11.42578125" style="347" customWidth="1"/>
    <col min="14" max="14" width="2.42578125" style="347" hidden="1" customWidth="1"/>
    <col min="15" max="15" width="4.42578125" style="347" customWidth="1"/>
    <col min="16" max="16" width="4.7109375" style="347" customWidth="1"/>
    <col min="17" max="17" width="3.42578125" style="347" customWidth="1"/>
    <col min="18" max="18" width="2.28515625" style="347" customWidth="1"/>
    <col min="19" max="19" width="2.7109375" style="347" customWidth="1"/>
    <col min="20" max="20" width="1.85546875" style="347" customWidth="1"/>
    <col min="21" max="21" width="2.42578125" style="347" customWidth="1"/>
    <col min="22" max="22" width="2.28515625" style="347" customWidth="1"/>
    <col min="23" max="23" width="3.140625" style="347" customWidth="1"/>
    <col min="24" max="24" width="4.140625" style="347" customWidth="1"/>
    <col min="25" max="25" width="1.85546875" style="360" customWidth="1"/>
    <col min="26" max="26" width="3.28515625" style="360" customWidth="1"/>
    <col min="27" max="34" width="2.7109375" style="360" customWidth="1"/>
    <col min="35" max="35" width="4.140625" style="360" customWidth="1"/>
    <col min="36" max="38" width="2.7109375" style="360" customWidth="1"/>
    <col min="39" max="39" width="13.42578125" style="360" customWidth="1"/>
    <col min="40" max="58" width="11.42578125" style="347"/>
    <col min="59" max="16384" width="11.42578125" style="360"/>
  </cols>
  <sheetData>
    <row r="1" spans="1:72" s="346" customFormat="1" ht="27" customHeight="1" x14ac:dyDescent="0.25">
      <c r="A1" s="345" t="s">
        <v>303</v>
      </c>
      <c r="B1" s="345" t="s">
        <v>304</v>
      </c>
    </row>
    <row r="2" spans="1:72" s="347" customFormat="1" ht="8.25" customHeight="1" x14ac:dyDescent="0.2"/>
    <row r="3" spans="1:72" s="352" customFormat="1" ht="18" x14ac:dyDescent="0.25">
      <c r="A3" s="348" t="s">
        <v>1</v>
      </c>
      <c r="B3" s="349"/>
      <c r="C3" s="349"/>
      <c r="D3" s="350"/>
      <c r="E3" s="350"/>
      <c r="F3" s="351"/>
      <c r="G3" s="350"/>
      <c r="H3" s="350"/>
      <c r="I3" s="350"/>
      <c r="J3" s="350"/>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row>
    <row r="4" spans="1:72" ht="28.5" customHeight="1" x14ac:dyDescent="0.2">
      <c r="A4" s="353" t="s">
        <v>2</v>
      </c>
      <c r="B4" s="354" t="s">
        <v>3</v>
      </c>
      <c r="C4" s="354" t="s">
        <v>4</v>
      </c>
      <c r="D4" s="354" t="s">
        <v>5</v>
      </c>
      <c r="E4" s="354" t="s">
        <v>6</v>
      </c>
      <c r="F4" s="354" t="s">
        <v>7</v>
      </c>
      <c r="G4" s="355" t="s">
        <v>8</v>
      </c>
      <c r="H4" s="355" t="s">
        <v>9</v>
      </c>
      <c r="I4" s="355" t="s">
        <v>10</v>
      </c>
      <c r="J4" s="356" t="s">
        <v>11</v>
      </c>
      <c r="K4" s="357"/>
      <c r="L4" s="357"/>
      <c r="M4" s="357"/>
      <c r="N4" s="357"/>
      <c r="O4" s="357"/>
      <c r="P4" s="357"/>
      <c r="Q4" s="357"/>
      <c r="R4" s="357"/>
      <c r="S4" s="357"/>
      <c r="T4" s="357"/>
      <c r="U4" s="357"/>
      <c r="V4" s="357"/>
      <c r="W4" s="357"/>
      <c r="X4" s="357"/>
      <c r="Y4" s="357"/>
      <c r="Z4" s="357"/>
      <c r="AA4" s="358"/>
      <c r="AB4" s="358"/>
      <c r="AC4" s="358"/>
      <c r="AD4" s="358"/>
      <c r="AE4" s="358"/>
      <c r="AF4" s="358"/>
      <c r="AG4" s="358"/>
      <c r="AH4" s="358"/>
      <c r="AI4" s="358"/>
      <c r="AJ4" s="358"/>
      <c r="AK4" s="358"/>
      <c r="AL4" s="358"/>
      <c r="AM4" s="359"/>
    </row>
    <row r="5" spans="1:72" ht="321" customHeight="1" x14ac:dyDescent="0.2">
      <c r="A5" s="361" t="s">
        <v>12</v>
      </c>
      <c r="B5" s="362">
        <v>2014011000123</v>
      </c>
      <c r="C5" s="363" t="s">
        <v>305</v>
      </c>
      <c r="D5" s="364" t="s">
        <v>306</v>
      </c>
      <c r="E5" s="364" t="s">
        <v>307</v>
      </c>
      <c r="F5" s="364" t="s">
        <v>308</v>
      </c>
      <c r="G5" s="365" t="s">
        <v>309</v>
      </c>
      <c r="H5" s="366">
        <v>431000000</v>
      </c>
      <c r="I5" s="367" t="s">
        <v>18</v>
      </c>
      <c r="J5" s="368">
        <v>725000000</v>
      </c>
      <c r="K5" s="369"/>
      <c r="L5" s="370"/>
      <c r="M5" s="370"/>
      <c r="N5" s="370"/>
      <c r="O5" s="370"/>
      <c r="P5" s="370"/>
      <c r="Q5" s="371"/>
      <c r="R5" s="371"/>
      <c r="S5" s="371"/>
      <c r="T5" s="371"/>
      <c r="U5" s="371"/>
      <c r="V5" s="372"/>
      <c r="W5" s="372"/>
      <c r="X5" s="372"/>
      <c r="Y5" s="372"/>
      <c r="Z5" s="372"/>
      <c r="AA5" s="373"/>
      <c r="AB5" s="373"/>
      <c r="AC5" s="373"/>
      <c r="AD5" s="373"/>
      <c r="AE5" s="373"/>
      <c r="AF5" s="373"/>
      <c r="AG5" s="373"/>
      <c r="AH5" s="373"/>
      <c r="AI5" s="373"/>
      <c r="AJ5" s="373"/>
      <c r="AK5" s="373"/>
      <c r="AL5" s="373"/>
    </row>
    <row r="6" spans="1:72" s="347" customFormat="1" x14ac:dyDescent="0.2">
      <c r="BG6" s="360"/>
      <c r="BH6" s="360"/>
      <c r="BI6" s="360"/>
      <c r="BJ6" s="360"/>
      <c r="BK6" s="360"/>
      <c r="BL6" s="360"/>
      <c r="BM6" s="360"/>
      <c r="BN6" s="360"/>
      <c r="BO6" s="360"/>
      <c r="BP6" s="360"/>
      <c r="BQ6" s="360"/>
      <c r="BR6" s="360"/>
      <c r="BS6" s="360"/>
      <c r="BT6" s="360"/>
    </row>
    <row r="7" spans="1:72" s="347" customFormat="1" x14ac:dyDescent="0.2">
      <c r="A7" s="374" t="s">
        <v>19</v>
      </c>
      <c r="BG7" s="360"/>
      <c r="BH7" s="360"/>
      <c r="BI7" s="360"/>
      <c r="BJ7" s="360"/>
      <c r="BK7" s="360"/>
      <c r="BL7" s="360"/>
      <c r="BM7" s="360"/>
      <c r="BN7" s="360"/>
      <c r="BO7" s="360"/>
      <c r="BP7" s="360"/>
      <c r="BQ7" s="360"/>
      <c r="BR7" s="360"/>
      <c r="BS7" s="360"/>
      <c r="BT7" s="360"/>
    </row>
    <row r="8" spans="1:72" s="347" customFormat="1" x14ac:dyDescent="0.2">
      <c r="A8" s="375" t="s">
        <v>20</v>
      </c>
      <c r="BG8" s="360"/>
      <c r="BH8" s="360"/>
      <c r="BI8" s="360"/>
      <c r="BJ8" s="360"/>
      <c r="BK8" s="360"/>
      <c r="BL8" s="360"/>
      <c r="BM8" s="360"/>
      <c r="BN8" s="360"/>
      <c r="BO8" s="360"/>
      <c r="BP8" s="360"/>
      <c r="BQ8" s="360"/>
      <c r="BR8" s="360"/>
      <c r="BS8" s="360"/>
      <c r="BT8" s="360"/>
    </row>
    <row r="9" spans="1:72" s="347" customFormat="1" ht="13.5" customHeight="1" x14ac:dyDescent="0.2">
      <c r="A9" s="375"/>
      <c r="BG9" s="360"/>
      <c r="BH9" s="360"/>
      <c r="BI9" s="360"/>
      <c r="BJ9" s="360"/>
      <c r="BK9" s="360"/>
      <c r="BL9" s="360"/>
      <c r="BM9" s="360"/>
      <c r="BN9" s="360"/>
      <c r="BO9" s="360"/>
      <c r="BP9" s="360"/>
      <c r="BQ9" s="360"/>
      <c r="BR9" s="360"/>
      <c r="BS9" s="360"/>
      <c r="BT9" s="360"/>
    </row>
    <row r="10" spans="1:72" s="377" customFormat="1" ht="309" customHeight="1" x14ac:dyDescent="0.2">
      <c r="A10" s="623" t="s">
        <v>310</v>
      </c>
      <c r="B10" s="624"/>
      <c r="C10" s="624"/>
      <c r="D10" s="624"/>
      <c r="E10" s="624"/>
      <c r="F10" s="624"/>
      <c r="G10" s="624"/>
      <c r="H10" s="624"/>
      <c r="I10" s="624"/>
      <c r="J10" s="624"/>
      <c r="K10" s="628"/>
      <c r="L10" s="376"/>
      <c r="M10" s="376"/>
      <c r="N10" s="376"/>
      <c r="O10" s="376"/>
      <c r="P10" s="376"/>
      <c r="Q10" s="376"/>
      <c r="R10" s="376"/>
      <c r="S10" s="376"/>
      <c r="T10" s="376"/>
      <c r="U10" s="376"/>
      <c r="V10" s="376"/>
      <c r="W10" s="376"/>
      <c r="X10" s="376"/>
      <c r="Y10" s="376"/>
      <c r="Z10" s="376"/>
      <c r="BG10" s="378"/>
      <c r="BH10" s="378"/>
      <c r="BI10" s="378"/>
      <c r="BJ10" s="378"/>
      <c r="BK10" s="378"/>
      <c r="BL10" s="378"/>
      <c r="BM10" s="378"/>
      <c r="BN10" s="378"/>
      <c r="BO10" s="378"/>
      <c r="BP10" s="378"/>
      <c r="BQ10" s="378"/>
      <c r="BR10" s="378"/>
      <c r="BS10" s="378"/>
      <c r="BT10" s="378"/>
    </row>
    <row r="11" spans="1:72" s="377" customFormat="1" ht="14.25" customHeight="1" x14ac:dyDescent="0.2">
      <c r="A11" s="379"/>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BG11" s="378"/>
      <c r="BH11" s="378"/>
      <c r="BI11" s="378"/>
      <c r="BJ11" s="378"/>
      <c r="BK11" s="378"/>
      <c r="BL11" s="378"/>
      <c r="BM11" s="378"/>
      <c r="BN11" s="378"/>
      <c r="BO11" s="378"/>
      <c r="BP11" s="378"/>
      <c r="BQ11" s="378"/>
      <c r="BR11" s="378"/>
      <c r="BS11" s="378"/>
      <c r="BT11" s="378"/>
    </row>
    <row r="12" spans="1:72" s="377" customFormat="1" ht="14.25" customHeight="1" x14ac:dyDescent="0.2">
      <c r="A12" s="379"/>
      <c r="B12" s="379"/>
      <c r="C12" s="379"/>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BG12" s="378"/>
      <c r="BH12" s="378"/>
      <c r="BI12" s="378"/>
      <c r="BJ12" s="378"/>
      <c r="BK12" s="378"/>
      <c r="BL12" s="378"/>
      <c r="BM12" s="378"/>
      <c r="BN12" s="378"/>
      <c r="BO12" s="378"/>
      <c r="BP12" s="378"/>
      <c r="BQ12" s="378"/>
      <c r="BR12" s="378"/>
      <c r="BS12" s="378"/>
      <c r="BT12" s="378"/>
    </row>
    <row r="13" spans="1:72" s="377" customFormat="1" ht="14.25" customHeight="1" x14ac:dyDescent="0.2">
      <c r="A13" s="379"/>
      <c r="B13" s="379"/>
      <c r="C13" s="379"/>
      <c r="D13" s="379"/>
      <c r="E13" s="379"/>
      <c r="F13" s="379"/>
      <c r="G13" s="379"/>
      <c r="H13" s="379"/>
      <c r="I13" s="379"/>
      <c r="J13" s="379"/>
      <c r="K13" s="379"/>
      <c r="L13" s="379"/>
      <c r="M13" s="379"/>
      <c r="N13" s="379"/>
      <c r="O13" s="379"/>
      <c r="P13" s="379"/>
      <c r="Q13" s="379"/>
      <c r="R13" s="379"/>
      <c r="S13" s="379"/>
      <c r="T13" s="379"/>
      <c r="U13" s="379"/>
      <c r="V13" s="379"/>
      <c r="W13" s="379"/>
      <c r="X13" s="379"/>
      <c r="Y13" s="379"/>
      <c r="Z13" s="379"/>
      <c r="BG13" s="378"/>
      <c r="BH13" s="378"/>
      <c r="BI13" s="378"/>
      <c r="BJ13" s="378"/>
      <c r="BK13" s="378"/>
      <c r="BL13" s="378"/>
      <c r="BM13" s="378"/>
      <c r="BN13" s="378"/>
      <c r="BO13" s="378"/>
      <c r="BP13" s="378"/>
      <c r="BQ13" s="378"/>
      <c r="BR13" s="378"/>
      <c r="BS13" s="378"/>
      <c r="BT13" s="378"/>
    </row>
    <row r="14" spans="1:72" s="377" customFormat="1" ht="14.25" customHeight="1" x14ac:dyDescent="0.2">
      <c r="A14" s="379"/>
      <c r="B14" s="379"/>
      <c r="C14" s="379"/>
      <c r="D14" s="379"/>
      <c r="E14" s="379"/>
      <c r="F14" s="379"/>
      <c r="G14" s="379"/>
      <c r="H14" s="379"/>
      <c r="I14" s="379"/>
      <c r="J14" s="379"/>
      <c r="K14" s="379"/>
      <c r="L14" s="379"/>
      <c r="M14" s="379"/>
      <c r="N14" s="379"/>
      <c r="O14" s="379"/>
      <c r="P14" s="379"/>
      <c r="Q14" s="379"/>
      <c r="R14" s="379"/>
      <c r="S14" s="379"/>
      <c r="T14" s="379"/>
      <c r="U14" s="379"/>
      <c r="V14" s="379"/>
      <c r="W14" s="379"/>
      <c r="X14" s="379"/>
      <c r="Y14" s="379"/>
      <c r="Z14" s="379"/>
      <c r="BG14" s="378"/>
      <c r="BH14" s="378"/>
      <c r="BI14" s="378"/>
      <c r="BJ14" s="378"/>
      <c r="BK14" s="378"/>
      <c r="BL14" s="378"/>
      <c r="BM14" s="378"/>
      <c r="BN14" s="378"/>
      <c r="BO14" s="378"/>
      <c r="BP14" s="378"/>
      <c r="BQ14" s="378"/>
      <c r="BR14" s="378"/>
      <c r="BS14" s="378"/>
      <c r="BT14" s="378"/>
    </row>
    <row r="15" spans="1:72" s="377" customFormat="1" ht="14.25" customHeight="1" x14ac:dyDescent="0.2">
      <c r="A15" s="379"/>
      <c r="B15" s="379"/>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BG15" s="378"/>
      <c r="BH15" s="378"/>
      <c r="BI15" s="378"/>
      <c r="BJ15" s="378"/>
      <c r="BK15" s="378"/>
      <c r="BL15" s="378"/>
      <c r="BM15" s="378"/>
      <c r="BN15" s="378"/>
      <c r="BO15" s="378"/>
      <c r="BP15" s="378"/>
      <c r="BQ15" s="378"/>
      <c r="BR15" s="378"/>
      <c r="BS15" s="378"/>
      <c r="BT15" s="378"/>
    </row>
    <row r="16" spans="1:72" s="377" customFormat="1" ht="14.25" customHeight="1" x14ac:dyDescent="0.2">
      <c r="A16" s="379"/>
      <c r="B16" s="379"/>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BG16" s="378"/>
      <c r="BH16" s="378"/>
      <c r="BI16" s="378"/>
      <c r="BJ16" s="378"/>
      <c r="BK16" s="378"/>
      <c r="BL16" s="378"/>
      <c r="BM16" s="378"/>
      <c r="BN16" s="378"/>
      <c r="BO16" s="378"/>
      <c r="BP16" s="378"/>
      <c r="BQ16" s="378"/>
      <c r="BR16" s="378"/>
      <c r="BS16" s="378"/>
      <c r="BT16" s="378"/>
    </row>
    <row r="17" spans="1:72" s="377" customFormat="1" ht="14.25" customHeight="1" x14ac:dyDescent="0.2">
      <c r="A17" s="379"/>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BG17" s="378"/>
      <c r="BH17" s="378"/>
      <c r="BI17" s="378"/>
      <c r="BJ17" s="378"/>
      <c r="BK17" s="378"/>
      <c r="BL17" s="378"/>
      <c r="BM17" s="378"/>
      <c r="BN17" s="378"/>
      <c r="BO17" s="378"/>
      <c r="BP17" s="378"/>
      <c r="BQ17" s="378"/>
      <c r="BR17" s="378"/>
      <c r="BS17" s="378"/>
      <c r="BT17" s="378"/>
    </row>
    <row r="18" spans="1:72" s="377" customFormat="1" ht="14.25" customHeight="1" x14ac:dyDescent="0.2">
      <c r="A18" s="379"/>
      <c r="B18" s="379"/>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BG18" s="378"/>
      <c r="BH18" s="378"/>
      <c r="BI18" s="378"/>
      <c r="BJ18" s="378"/>
      <c r="BK18" s="378"/>
      <c r="BL18" s="378"/>
      <c r="BM18" s="378"/>
      <c r="BN18" s="378"/>
      <c r="BO18" s="378"/>
      <c r="BP18" s="378"/>
      <c r="BQ18" s="378"/>
      <c r="BR18" s="378"/>
      <c r="BS18" s="378"/>
      <c r="BT18" s="378"/>
    </row>
    <row r="19" spans="1:72" s="377" customFormat="1" ht="14.25" customHeight="1" x14ac:dyDescent="0.2">
      <c r="A19" s="379"/>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BG19" s="378"/>
      <c r="BH19" s="378"/>
      <c r="BI19" s="378"/>
      <c r="BJ19" s="378"/>
      <c r="BK19" s="378"/>
      <c r="BL19" s="378"/>
      <c r="BM19" s="378"/>
      <c r="BN19" s="378"/>
      <c r="BO19" s="378"/>
      <c r="BP19" s="378"/>
      <c r="BQ19" s="378"/>
      <c r="BR19" s="378"/>
      <c r="BS19" s="378"/>
      <c r="BT19" s="378"/>
    </row>
    <row r="20" spans="1:72" s="377" customFormat="1" ht="14.25" customHeight="1" x14ac:dyDescent="0.2">
      <c r="A20" s="379"/>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BG20" s="378"/>
      <c r="BH20" s="378"/>
      <c r="BI20" s="378"/>
      <c r="BJ20" s="378"/>
      <c r="BK20" s="378"/>
      <c r="BL20" s="378"/>
      <c r="BM20" s="378"/>
      <c r="BN20" s="378"/>
      <c r="BO20" s="378"/>
      <c r="BP20" s="378"/>
      <c r="BQ20" s="378"/>
      <c r="BR20" s="378"/>
      <c r="BS20" s="378"/>
      <c r="BT20" s="378"/>
    </row>
    <row r="21" spans="1:72" s="377" customFormat="1" ht="14.25" customHeight="1" x14ac:dyDescent="0.2">
      <c r="A21" s="379"/>
      <c r="B21" s="379"/>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BG21" s="378"/>
      <c r="BH21" s="378"/>
      <c r="BI21" s="378"/>
      <c r="BJ21" s="378"/>
      <c r="BK21" s="378"/>
      <c r="BL21" s="378"/>
      <c r="BM21" s="378"/>
      <c r="BN21" s="378"/>
      <c r="BO21" s="378"/>
      <c r="BP21" s="378"/>
      <c r="BQ21" s="378"/>
      <c r="BR21" s="378"/>
      <c r="BS21" s="378"/>
      <c r="BT21" s="378"/>
    </row>
    <row r="22" spans="1:72" s="377" customFormat="1" ht="14.25" customHeight="1" x14ac:dyDescent="0.2">
      <c r="A22" s="379"/>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c r="BG22" s="378"/>
      <c r="BH22" s="378"/>
      <c r="BI22" s="378"/>
      <c r="BJ22" s="378"/>
      <c r="BK22" s="378"/>
      <c r="BL22" s="378"/>
      <c r="BM22" s="378"/>
      <c r="BN22" s="378"/>
      <c r="BO22" s="378"/>
      <c r="BP22" s="378"/>
      <c r="BQ22" s="378"/>
      <c r="BR22" s="378"/>
      <c r="BS22" s="378"/>
      <c r="BT22" s="378"/>
    </row>
    <row r="23" spans="1:72" s="377" customFormat="1" ht="14.25" customHeight="1" x14ac:dyDescent="0.2">
      <c r="A23" s="379"/>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BG23" s="378"/>
      <c r="BH23" s="378"/>
      <c r="BI23" s="378"/>
      <c r="BJ23" s="378"/>
      <c r="BK23" s="378"/>
      <c r="BL23" s="378"/>
      <c r="BM23" s="378"/>
      <c r="BN23" s="378"/>
      <c r="BO23" s="378"/>
      <c r="BP23" s="378"/>
      <c r="BQ23" s="378"/>
      <c r="BR23" s="378"/>
      <c r="BS23" s="378"/>
      <c r="BT23" s="378"/>
    </row>
    <row r="24" spans="1:72" s="377" customFormat="1" ht="14.25" x14ac:dyDescent="0.2">
      <c r="A24" s="380"/>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BG24" s="378"/>
      <c r="BH24" s="378"/>
      <c r="BI24" s="378"/>
      <c r="BJ24" s="378"/>
      <c r="BK24" s="378"/>
      <c r="BL24" s="378"/>
      <c r="BM24" s="378"/>
      <c r="BN24" s="378"/>
      <c r="BO24" s="378"/>
      <c r="BP24" s="378"/>
      <c r="BQ24" s="378"/>
      <c r="BR24" s="378"/>
      <c r="BS24" s="378"/>
      <c r="BT24" s="378"/>
    </row>
    <row r="25" spans="1:72" s="377" customFormat="1" ht="15" x14ac:dyDescent="0.25">
      <c r="A25" s="381" t="s">
        <v>22</v>
      </c>
      <c r="B25" s="380"/>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c r="AK25" s="380"/>
      <c r="AL25" s="380"/>
      <c r="AM25" s="380"/>
      <c r="BG25" s="378"/>
      <c r="BH25" s="378"/>
      <c r="BI25" s="378"/>
      <c r="BJ25" s="378"/>
      <c r="BK25" s="378"/>
      <c r="BL25" s="378"/>
      <c r="BM25" s="378"/>
      <c r="BN25" s="378"/>
      <c r="BO25" s="378"/>
      <c r="BP25" s="378"/>
      <c r="BQ25" s="378"/>
      <c r="BR25" s="378"/>
      <c r="BS25" s="378"/>
      <c r="BT25" s="378"/>
    </row>
    <row r="26" spans="1:72" s="377" customFormat="1" ht="12.75" customHeight="1" x14ac:dyDescent="0.2">
      <c r="A26" s="382"/>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0"/>
      <c r="AA26" s="380"/>
      <c r="AB26" s="380"/>
      <c r="AC26" s="380"/>
      <c r="AD26" s="380"/>
      <c r="AE26" s="380"/>
      <c r="AF26" s="380"/>
      <c r="AG26" s="380"/>
      <c r="AH26" s="380"/>
      <c r="AI26" s="380"/>
      <c r="AJ26" s="380"/>
      <c r="AK26" s="380"/>
      <c r="AL26" s="380"/>
      <c r="AM26" s="380"/>
      <c r="BG26" s="378"/>
      <c r="BH26" s="378"/>
      <c r="BI26" s="378"/>
      <c r="BJ26" s="378"/>
      <c r="BK26" s="378"/>
      <c r="BL26" s="378"/>
      <c r="BM26" s="378"/>
      <c r="BN26" s="378"/>
      <c r="BO26" s="378"/>
      <c r="BP26" s="378"/>
      <c r="BQ26" s="378"/>
      <c r="BR26" s="378"/>
      <c r="BS26" s="378"/>
      <c r="BT26" s="378"/>
    </row>
    <row r="27" spans="1:72" s="377" customFormat="1" ht="108" customHeight="1" x14ac:dyDescent="0.2">
      <c r="A27" s="641" t="s">
        <v>311</v>
      </c>
      <c r="B27" s="641"/>
      <c r="C27" s="641"/>
      <c r="D27" s="641"/>
      <c r="E27" s="641"/>
      <c r="F27" s="641"/>
      <c r="G27" s="641"/>
      <c r="H27" s="641"/>
      <c r="I27" s="641"/>
      <c r="J27" s="641"/>
      <c r="K27" s="641"/>
      <c r="L27" s="376"/>
      <c r="M27" s="376"/>
      <c r="N27" s="376"/>
      <c r="O27" s="376"/>
      <c r="P27" s="376"/>
      <c r="Q27" s="376"/>
      <c r="R27" s="376"/>
      <c r="S27" s="376"/>
      <c r="T27" s="376"/>
      <c r="U27" s="376"/>
      <c r="V27" s="376"/>
      <c r="W27" s="376"/>
      <c r="X27" s="376"/>
      <c r="Y27" s="376"/>
      <c r="Z27" s="376"/>
      <c r="AA27" s="380"/>
      <c r="AB27" s="380"/>
      <c r="AC27" s="380"/>
      <c r="AD27" s="380"/>
      <c r="AE27" s="380"/>
      <c r="AF27" s="380"/>
      <c r="AG27" s="380"/>
      <c r="AH27" s="380"/>
      <c r="AI27" s="380"/>
      <c r="AJ27" s="380"/>
      <c r="AK27" s="380"/>
      <c r="AL27" s="380"/>
      <c r="AM27" s="380"/>
      <c r="BG27" s="378"/>
      <c r="BH27" s="378"/>
      <c r="BI27" s="378"/>
      <c r="BJ27" s="378"/>
      <c r="BK27" s="378"/>
      <c r="BL27" s="378"/>
      <c r="BM27" s="378"/>
      <c r="BN27" s="378"/>
      <c r="BO27" s="378"/>
      <c r="BP27" s="378"/>
      <c r="BQ27" s="378"/>
      <c r="BR27" s="378"/>
      <c r="BS27" s="378"/>
      <c r="BT27" s="378"/>
    </row>
    <row r="28" spans="1:72" s="377" customFormat="1" ht="18" customHeight="1" x14ac:dyDescent="0.2">
      <c r="A28" s="382"/>
      <c r="B28" s="382"/>
      <c r="C28" s="382"/>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0"/>
      <c r="AB28" s="380"/>
      <c r="AC28" s="380"/>
      <c r="AD28" s="380"/>
      <c r="AE28" s="380"/>
      <c r="AF28" s="380"/>
      <c r="AG28" s="380"/>
      <c r="AH28" s="380"/>
      <c r="AI28" s="380"/>
      <c r="AJ28" s="380"/>
      <c r="AK28" s="380"/>
      <c r="AL28" s="380"/>
      <c r="AM28" s="380"/>
      <c r="BG28" s="378"/>
      <c r="BH28" s="378"/>
      <c r="BI28" s="378"/>
      <c r="BJ28" s="378"/>
      <c r="BK28" s="378"/>
      <c r="BL28" s="378"/>
      <c r="BM28" s="378"/>
      <c r="BN28" s="378"/>
      <c r="BO28" s="378"/>
      <c r="BP28" s="378"/>
      <c r="BQ28" s="378"/>
      <c r="BR28" s="378"/>
      <c r="BS28" s="378"/>
      <c r="BT28" s="378"/>
    </row>
    <row r="29" spans="1:72" s="377" customFormat="1" ht="14.25" customHeight="1" x14ac:dyDescent="0.25">
      <c r="A29" s="383" t="s">
        <v>24</v>
      </c>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0"/>
      <c r="AB29" s="380"/>
      <c r="AC29" s="380"/>
      <c r="AD29" s="380"/>
      <c r="AE29" s="380"/>
      <c r="AF29" s="380"/>
      <c r="AG29" s="380"/>
      <c r="AH29" s="380"/>
      <c r="AI29" s="380"/>
      <c r="AJ29" s="380"/>
      <c r="AK29" s="380"/>
      <c r="AL29" s="380"/>
      <c r="AM29" s="380"/>
      <c r="BG29" s="378"/>
      <c r="BH29" s="378"/>
      <c r="BI29" s="378"/>
      <c r="BJ29" s="378"/>
      <c r="BK29" s="378"/>
      <c r="BL29" s="378"/>
      <c r="BM29" s="378"/>
      <c r="BN29" s="378"/>
      <c r="BO29" s="378"/>
      <c r="BP29" s="378"/>
      <c r="BQ29" s="378"/>
      <c r="BR29" s="378"/>
      <c r="BS29" s="378"/>
      <c r="BT29" s="378"/>
    </row>
    <row r="30" spans="1:72" s="377" customFormat="1" ht="42.75" customHeight="1" x14ac:dyDescent="0.2">
      <c r="A30" s="376" t="s">
        <v>82</v>
      </c>
      <c r="B30" s="376"/>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80"/>
      <c r="AB30" s="380"/>
      <c r="AC30" s="380"/>
      <c r="AD30" s="380"/>
      <c r="AE30" s="380"/>
      <c r="AF30" s="380"/>
      <c r="AG30" s="380"/>
      <c r="AH30" s="380"/>
      <c r="AI30" s="380"/>
      <c r="AJ30" s="380"/>
      <c r="AK30" s="380"/>
      <c r="AL30" s="380"/>
      <c r="AM30" s="380"/>
      <c r="BG30" s="378"/>
      <c r="BH30" s="378"/>
      <c r="BI30" s="378"/>
      <c r="BJ30" s="378"/>
      <c r="BK30" s="378"/>
      <c r="BL30" s="378"/>
      <c r="BM30" s="378"/>
      <c r="BN30" s="378"/>
      <c r="BO30" s="378"/>
      <c r="BP30" s="378"/>
      <c r="BQ30" s="378"/>
      <c r="BR30" s="378"/>
      <c r="BS30" s="378"/>
      <c r="BT30" s="378"/>
    </row>
    <row r="31" spans="1:72" s="377" customFormat="1" ht="15" customHeight="1" x14ac:dyDescent="0.2">
      <c r="A31" s="382"/>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0"/>
      <c r="AB31" s="380"/>
      <c r="AC31" s="380"/>
      <c r="AD31" s="380"/>
      <c r="AE31" s="380"/>
      <c r="AF31" s="380"/>
      <c r="AG31" s="380"/>
      <c r="AH31" s="380"/>
      <c r="AI31" s="380"/>
      <c r="AJ31" s="380"/>
      <c r="AK31" s="380"/>
      <c r="AL31" s="380"/>
      <c r="AM31" s="380"/>
      <c r="BG31" s="378"/>
      <c r="BH31" s="378"/>
      <c r="BI31" s="378"/>
      <c r="BJ31" s="378"/>
      <c r="BK31" s="378"/>
      <c r="BL31" s="378"/>
      <c r="BM31" s="378"/>
      <c r="BN31" s="378"/>
      <c r="BO31" s="378"/>
      <c r="BP31" s="378"/>
      <c r="BQ31" s="378"/>
      <c r="BR31" s="378"/>
      <c r="BS31" s="378"/>
      <c r="BT31" s="378"/>
    </row>
    <row r="32" spans="1:72" s="377" customFormat="1" ht="15" x14ac:dyDescent="0.25">
      <c r="A32" s="383" t="s">
        <v>26</v>
      </c>
      <c r="BG32" s="378"/>
      <c r="BH32" s="378"/>
      <c r="BI32" s="378"/>
      <c r="BJ32" s="378"/>
      <c r="BK32" s="378"/>
      <c r="BL32" s="378"/>
      <c r="BM32" s="378"/>
      <c r="BN32" s="378"/>
      <c r="BO32" s="378"/>
      <c r="BP32" s="378"/>
      <c r="BQ32" s="378"/>
      <c r="BR32" s="378"/>
      <c r="BS32" s="378"/>
      <c r="BT32" s="378"/>
    </row>
    <row r="33" spans="1:72" s="377" customFormat="1" ht="15" x14ac:dyDescent="0.25">
      <c r="A33" s="383" t="s">
        <v>27</v>
      </c>
      <c r="BG33" s="378"/>
      <c r="BH33" s="378"/>
      <c r="BI33" s="378"/>
      <c r="BJ33" s="378"/>
      <c r="BK33" s="378"/>
      <c r="BL33" s="378"/>
      <c r="BM33" s="378"/>
      <c r="BN33" s="378"/>
      <c r="BO33" s="378"/>
      <c r="BP33" s="378"/>
      <c r="BQ33" s="378"/>
      <c r="BR33" s="378"/>
      <c r="BS33" s="378"/>
      <c r="BT33" s="378"/>
    </row>
    <row r="34" spans="1:72" s="377" customFormat="1" ht="14.25" x14ac:dyDescent="0.2">
      <c r="A34" s="384" t="s">
        <v>83</v>
      </c>
      <c r="B34" s="385"/>
      <c r="C34" s="386"/>
      <c r="D34" s="387"/>
      <c r="E34" s="388" t="s">
        <v>29</v>
      </c>
    </row>
    <row r="35" spans="1:72" s="377" customFormat="1" ht="15" x14ac:dyDescent="0.25">
      <c r="A35" s="389" t="s">
        <v>30</v>
      </c>
      <c r="B35" s="390"/>
      <c r="C35" s="391"/>
      <c r="D35" s="387"/>
      <c r="E35" s="392">
        <v>1</v>
      </c>
      <c r="BG35" s="378"/>
      <c r="BH35" s="378"/>
      <c r="BI35" s="378"/>
      <c r="BJ35" s="378"/>
      <c r="BK35" s="378"/>
      <c r="BL35" s="378"/>
      <c r="BM35" s="378"/>
      <c r="BN35" s="378"/>
      <c r="BO35" s="378"/>
      <c r="BP35" s="378"/>
      <c r="BQ35" s="378"/>
      <c r="BR35" s="378"/>
      <c r="BS35" s="378"/>
      <c r="BT35" s="378"/>
    </row>
    <row r="36" spans="1:72" s="377" customFormat="1" ht="15" x14ac:dyDescent="0.25">
      <c r="A36" s="381"/>
      <c r="B36" s="381"/>
      <c r="C36" s="381"/>
      <c r="D36" s="393"/>
      <c r="E36" s="394"/>
      <c r="L36" s="377" t="s">
        <v>124</v>
      </c>
      <c r="BG36" s="378"/>
      <c r="BH36" s="378"/>
      <c r="BI36" s="378"/>
      <c r="BJ36" s="378"/>
      <c r="BK36" s="378"/>
      <c r="BL36" s="378"/>
      <c r="BM36" s="378"/>
      <c r="BN36" s="378"/>
      <c r="BO36" s="378"/>
      <c r="BP36" s="378"/>
      <c r="BQ36" s="378"/>
      <c r="BR36" s="378"/>
      <c r="BS36" s="378"/>
      <c r="BT36" s="378"/>
    </row>
    <row r="37" spans="1:72" s="400" customFormat="1" ht="15" x14ac:dyDescent="0.25">
      <c r="A37" s="395" t="s">
        <v>125</v>
      </c>
      <c r="B37" s="395"/>
      <c r="C37" s="395"/>
      <c r="D37" s="396"/>
      <c r="E37" s="397"/>
      <c r="F37" s="398"/>
      <c r="G37" s="398"/>
      <c r="H37" s="398"/>
      <c r="I37" s="398"/>
      <c r="J37" s="398"/>
      <c r="K37" s="398"/>
      <c r="L37" s="398"/>
      <c r="M37" s="398"/>
      <c r="N37" s="399"/>
      <c r="O37" s="399"/>
      <c r="P37" s="399"/>
      <c r="Q37" s="399"/>
      <c r="R37" s="399"/>
      <c r="S37" s="399"/>
      <c r="T37" s="399"/>
      <c r="U37" s="399"/>
      <c r="V37" s="399"/>
      <c r="W37" s="399"/>
      <c r="X37" s="399"/>
      <c r="Y37" s="399"/>
      <c r="Z37" s="399"/>
      <c r="AA37" s="399"/>
      <c r="AB37" s="399"/>
      <c r="AC37" s="399"/>
      <c r="AD37" s="399"/>
      <c r="AE37" s="399"/>
      <c r="AF37" s="399"/>
      <c r="AG37" s="399"/>
      <c r="BE37" s="401"/>
      <c r="BF37" s="401"/>
      <c r="BG37" s="401"/>
      <c r="BH37" s="401"/>
      <c r="BI37" s="401"/>
      <c r="BJ37" s="401"/>
      <c r="BK37" s="401"/>
      <c r="BL37" s="401"/>
      <c r="BM37" s="401"/>
      <c r="BN37" s="401"/>
      <c r="BO37" s="401"/>
      <c r="BP37" s="401"/>
      <c r="BQ37" s="401"/>
      <c r="BR37" s="401"/>
    </row>
    <row r="38" spans="1:72" s="400" customFormat="1" ht="15" x14ac:dyDescent="0.25">
      <c r="A38" s="395" t="s">
        <v>126</v>
      </c>
      <c r="B38" s="395" t="s">
        <v>127</v>
      </c>
      <c r="C38" s="395" t="s">
        <v>128</v>
      </c>
      <c r="D38" s="395" t="s">
        <v>129</v>
      </c>
      <c r="E38" s="395" t="s">
        <v>130</v>
      </c>
      <c r="F38" s="395" t="s">
        <v>131</v>
      </c>
      <c r="G38" s="395" t="s">
        <v>132</v>
      </c>
      <c r="H38" s="395" t="s">
        <v>133</v>
      </c>
      <c r="I38" s="395" t="s">
        <v>134</v>
      </c>
      <c r="J38" s="395" t="s">
        <v>135</v>
      </c>
      <c r="K38" s="395" t="s">
        <v>136</v>
      </c>
      <c r="L38" s="395" t="s">
        <v>137</v>
      </c>
      <c r="M38" s="395" t="s">
        <v>138</v>
      </c>
      <c r="N38" s="399"/>
      <c r="O38" s="399"/>
      <c r="P38" s="399"/>
      <c r="Q38" s="399"/>
      <c r="R38" s="399"/>
      <c r="S38" s="399"/>
      <c r="T38" s="399"/>
      <c r="U38" s="399"/>
      <c r="V38" s="399"/>
      <c r="W38" s="399"/>
      <c r="X38" s="399"/>
      <c r="Y38" s="399"/>
      <c r="Z38" s="399"/>
      <c r="AA38" s="399"/>
      <c r="AB38" s="399"/>
      <c r="AC38" s="399"/>
      <c r="AD38" s="399"/>
      <c r="AE38" s="399"/>
      <c r="AF38" s="399"/>
      <c r="AG38" s="399"/>
      <c r="BE38" s="401"/>
      <c r="BF38" s="401"/>
      <c r="BG38" s="401"/>
      <c r="BH38" s="401"/>
      <c r="BI38" s="401"/>
      <c r="BJ38" s="401"/>
      <c r="BK38" s="401"/>
      <c r="BL38" s="401"/>
      <c r="BM38" s="401"/>
      <c r="BN38" s="401"/>
      <c r="BO38" s="401"/>
      <c r="BP38" s="401"/>
      <c r="BQ38" s="401"/>
      <c r="BR38" s="401"/>
    </row>
    <row r="39" spans="1:72" s="400" customFormat="1" ht="15" x14ac:dyDescent="0.25">
      <c r="A39" s="395" t="s">
        <v>139</v>
      </c>
      <c r="B39" s="395"/>
      <c r="C39" s="395"/>
      <c r="D39" s="396"/>
      <c r="E39" s="397"/>
      <c r="F39" s="398"/>
      <c r="G39" s="398"/>
      <c r="H39" s="398"/>
      <c r="I39" s="398"/>
      <c r="J39" s="398"/>
      <c r="K39" s="398"/>
      <c r="L39" s="398"/>
      <c r="M39" s="398"/>
      <c r="N39" s="399"/>
      <c r="O39" s="399"/>
      <c r="P39" s="399"/>
      <c r="Q39" s="399"/>
      <c r="R39" s="399"/>
      <c r="S39" s="399"/>
      <c r="T39" s="399"/>
      <c r="U39" s="399"/>
      <c r="V39" s="399"/>
      <c r="W39" s="399"/>
      <c r="X39" s="399"/>
      <c r="Y39" s="399"/>
      <c r="Z39" s="399"/>
      <c r="AA39" s="399"/>
      <c r="AB39" s="399"/>
      <c r="AC39" s="399"/>
      <c r="AD39" s="399"/>
      <c r="AE39" s="399"/>
      <c r="AF39" s="399"/>
      <c r="AG39" s="399"/>
      <c r="BE39" s="401"/>
      <c r="BF39" s="401"/>
      <c r="BG39" s="401"/>
      <c r="BH39" s="401"/>
      <c r="BI39" s="401"/>
      <c r="BJ39" s="401"/>
      <c r="BK39" s="401"/>
      <c r="BL39" s="401"/>
      <c r="BM39" s="401"/>
      <c r="BN39" s="401"/>
      <c r="BO39" s="401"/>
      <c r="BP39" s="401"/>
      <c r="BQ39" s="401"/>
      <c r="BR39" s="401"/>
    </row>
    <row r="40" spans="1:72" s="400" customFormat="1" ht="15" x14ac:dyDescent="0.25">
      <c r="A40" s="395" t="s">
        <v>140</v>
      </c>
      <c r="B40" s="395"/>
      <c r="C40" s="395"/>
      <c r="D40" s="396">
        <f>(E47/100)*8</f>
        <v>34480000</v>
      </c>
      <c r="E40" s="396">
        <f>(E47/100)*8</f>
        <v>34480000</v>
      </c>
      <c r="F40" s="396">
        <f>(E47/100)*8</f>
        <v>34480000</v>
      </c>
      <c r="G40" s="396">
        <f>(E47/100)*10</f>
        <v>43100000</v>
      </c>
      <c r="H40" s="396">
        <f>(E47/100)*10</f>
        <v>43100000</v>
      </c>
      <c r="I40" s="396">
        <f>(E47/100)*10</f>
        <v>43100000</v>
      </c>
      <c r="J40" s="396">
        <f>(E47/100)*10</f>
        <v>43100000</v>
      </c>
      <c r="K40" s="396">
        <f>(E47/100)*10</f>
        <v>43100000</v>
      </c>
      <c r="L40" s="396">
        <f>(E47/100)*16</f>
        <v>68960000</v>
      </c>
      <c r="M40" s="396">
        <f>(E47/100)*10</f>
        <v>43100000</v>
      </c>
      <c r="N40" s="399"/>
      <c r="O40" s="399"/>
      <c r="P40" s="399"/>
      <c r="Q40" s="399"/>
      <c r="R40" s="399"/>
      <c r="S40" s="399"/>
      <c r="T40" s="399"/>
      <c r="U40" s="399"/>
      <c r="V40" s="399"/>
      <c r="W40" s="399"/>
      <c r="X40" s="399"/>
      <c r="Y40" s="399"/>
      <c r="Z40" s="399"/>
      <c r="AA40" s="399"/>
      <c r="AB40" s="399"/>
      <c r="AC40" s="399"/>
      <c r="AD40" s="399"/>
      <c r="AE40" s="399"/>
      <c r="AF40" s="399"/>
      <c r="AG40" s="399"/>
      <c r="BE40" s="401"/>
      <c r="BF40" s="401"/>
      <c r="BG40" s="401"/>
      <c r="BH40" s="401"/>
      <c r="BI40" s="401"/>
      <c r="BJ40" s="401"/>
      <c r="BK40" s="401"/>
      <c r="BL40" s="401"/>
      <c r="BM40" s="401"/>
      <c r="BN40" s="401"/>
      <c r="BO40" s="401"/>
      <c r="BP40" s="401"/>
      <c r="BQ40" s="401"/>
      <c r="BR40" s="401"/>
    </row>
    <row r="41" spans="1:72" s="377" customFormat="1" ht="15" x14ac:dyDescent="0.25">
      <c r="A41" s="383" t="s">
        <v>31</v>
      </c>
      <c r="BG41" s="378"/>
      <c r="BH41" s="378"/>
      <c r="BI41" s="378"/>
      <c r="BJ41" s="378"/>
      <c r="BK41" s="378"/>
      <c r="BL41" s="378"/>
      <c r="BM41" s="378"/>
      <c r="BN41" s="378"/>
      <c r="BO41" s="378"/>
      <c r="BP41" s="378"/>
      <c r="BQ41" s="378"/>
      <c r="BR41" s="378"/>
      <c r="BS41" s="378"/>
      <c r="BT41" s="378"/>
    </row>
    <row r="42" spans="1:72" s="377" customFormat="1" ht="34.5" customHeight="1" x14ac:dyDescent="0.2">
      <c r="A42" s="641" t="s">
        <v>312</v>
      </c>
      <c r="B42" s="641"/>
      <c r="C42" s="641"/>
      <c r="D42" s="641"/>
      <c r="E42" s="641"/>
      <c r="F42" s="641"/>
      <c r="G42" s="641"/>
      <c r="H42" s="641"/>
      <c r="I42" s="641"/>
      <c r="J42" s="641"/>
      <c r="K42" s="641"/>
      <c r="L42" s="641"/>
      <c r="M42" s="641"/>
      <c r="N42" s="376"/>
      <c r="O42" s="376"/>
      <c r="P42" s="376"/>
      <c r="Q42" s="376"/>
      <c r="R42" s="376"/>
      <c r="S42" s="376"/>
      <c r="T42" s="376"/>
      <c r="U42" s="376"/>
      <c r="V42" s="376"/>
      <c r="W42" s="376"/>
      <c r="X42" s="376"/>
      <c r="Y42" s="376"/>
      <c r="Z42" s="376"/>
      <c r="AA42" s="380"/>
      <c r="AB42" s="380"/>
      <c r="AC42" s="380"/>
      <c r="AD42" s="380"/>
      <c r="AE42" s="380"/>
      <c r="AF42" s="380"/>
      <c r="AG42" s="380"/>
      <c r="AH42" s="380"/>
      <c r="AI42" s="380"/>
      <c r="BG42" s="378"/>
      <c r="BH42" s="378"/>
      <c r="BI42" s="378"/>
      <c r="BJ42" s="378"/>
      <c r="BK42" s="378"/>
      <c r="BL42" s="378"/>
      <c r="BM42" s="378"/>
      <c r="BN42" s="378"/>
      <c r="BO42" s="378"/>
      <c r="BP42" s="378"/>
      <c r="BQ42" s="378"/>
      <c r="BR42" s="378"/>
      <c r="BS42" s="378"/>
      <c r="BT42" s="378"/>
    </row>
    <row r="43" spans="1:72" s="377" customFormat="1" ht="14.25" x14ac:dyDescent="0.2">
      <c r="A43" s="380"/>
      <c r="B43" s="380"/>
      <c r="C43" s="380"/>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BG43" s="378"/>
      <c r="BH43" s="378"/>
      <c r="BI43" s="378"/>
      <c r="BJ43" s="378"/>
      <c r="BK43" s="378"/>
      <c r="BL43" s="378"/>
      <c r="BM43" s="378"/>
      <c r="BN43" s="378"/>
      <c r="BO43" s="378"/>
      <c r="BP43" s="378"/>
      <c r="BQ43" s="378"/>
      <c r="BR43" s="378"/>
      <c r="BS43" s="378"/>
      <c r="BT43" s="378"/>
    </row>
    <row r="44" spans="1:72" s="377" customFormat="1" ht="15" x14ac:dyDescent="0.25">
      <c r="A44" s="383" t="s">
        <v>33</v>
      </c>
      <c r="BG44" s="378"/>
      <c r="BH44" s="378"/>
      <c r="BI44" s="378"/>
      <c r="BJ44" s="378"/>
      <c r="BK44" s="378"/>
      <c r="BL44" s="378"/>
      <c r="BM44" s="378"/>
      <c r="BN44" s="378"/>
      <c r="BO44" s="378"/>
      <c r="BP44" s="378"/>
      <c r="BQ44" s="378"/>
      <c r="BR44" s="378"/>
      <c r="BS44" s="378"/>
      <c r="BT44" s="378"/>
    </row>
    <row r="45" spans="1:72" s="377" customFormat="1" ht="14.25" x14ac:dyDescent="0.2">
      <c r="A45" s="380"/>
      <c r="B45" s="402"/>
      <c r="C45" s="402"/>
      <c r="D45" s="402"/>
      <c r="E45" s="402"/>
      <c r="F45" s="402"/>
      <c r="G45" s="642"/>
      <c r="H45" s="643"/>
      <c r="I45" s="643"/>
      <c r="J45" s="643"/>
      <c r="K45" s="643"/>
      <c r="L45" s="643"/>
      <c r="M45" s="644"/>
      <c r="N45" s="640"/>
      <c r="O45" s="640"/>
      <c r="P45" s="640"/>
      <c r="Q45" s="640"/>
      <c r="R45" s="640"/>
      <c r="S45" s="640"/>
      <c r="T45" s="640"/>
      <c r="U45" s="640"/>
      <c r="V45" s="640"/>
      <c r="W45" s="640"/>
      <c r="X45" s="640"/>
      <c r="Y45" s="640"/>
      <c r="Z45" s="640"/>
      <c r="AA45" s="625"/>
      <c r="AB45" s="625"/>
      <c r="AC45" s="625"/>
      <c r="AD45" s="625"/>
      <c r="AE45" s="625"/>
      <c r="AF45" s="625"/>
      <c r="AG45" s="403"/>
      <c r="AH45" s="403"/>
      <c r="AI45" s="403"/>
      <c r="AJ45" s="403"/>
      <c r="AK45" s="403"/>
      <c r="AL45" s="403"/>
      <c r="AM45" s="403"/>
      <c r="BG45" s="378"/>
      <c r="BH45" s="378"/>
      <c r="BI45" s="378"/>
      <c r="BJ45" s="378"/>
      <c r="BK45" s="378"/>
      <c r="BL45" s="378"/>
      <c r="BM45" s="378"/>
      <c r="BN45" s="378"/>
      <c r="BO45" s="378"/>
      <c r="BP45" s="378"/>
      <c r="BQ45" s="378"/>
      <c r="BR45" s="378"/>
      <c r="BS45" s="378"/>
      <c r="BT45" s="378"/>
    </row>
    <row r="46" spans="1:72" s="377" customFormat="1" ht="17.25" customHeight="1" x14ac:dyDescent="0.2">
      <c r="A46" s="404"/>
      <c r="B46" s="404"/>
      <c r="C46" s="404"/>
      <c r="D46" s="405" t="s">
        <v>34</v>
      </c>
      <c r="E46" s="406" t="s">
        <v>35</v>
      </c>
      <c r="F46" s="407"/>
      <c r="G46" s="637"/>
      <c r="H46" s="638"/>
      <c r="I46" s="638"/>
      <c r="J46" s="638"/>
      <c r="K46" s="638"/>
      <c r="L46" s="638"/>
      <c r="M46" s="638"/>
      <c r="N46" s="637"/>
      <c r="O46" s="637"/>
      <c r="P46" s="637"/>
      <c r="Q46" s="637"/>
      <c r="R46" s="637"/>
      <c r="S46" s="637"/>
      <c r="T46" s="637"/>
      <c r="U46" s="637"/>
      <c r="V46" s="638"/>
      <c r="W46" s="638"/>
      <c r="X46" s="638"/>
      <c r="Y46" s="638"/>
      <c r="Z46" s="638"/>
      <c r="AA46" s="639"/>
      <c r="AB46" s="639"/>
      <c r="AC46" s="639"/>
      <c r="AD46" s="639"/>
      <c r="AE46" s="639"/>
      <c r="AF46" s="639"/>
      <c r="AG46" s="408"/>
      <c r="AH46" s="408"/>
      <c r="AI46" s="408"/>
      <c r="AJ46" s="408"/>
      <c r="AK46" s="408"/>
      <c r="AL46" s="408"/>
      <c r="AM46" s="394"/>
      <c r="BG46" s="378"/>
      <c r="BH46" s="378"/>
      <c r="BI46" s="378"/>
      <c r="BJ46" s="378"/>
      <c r="BK46" s="378"/>
      <c r="BL46" s="378"/>
      <c r="BM46" s="378"/>
      <c r="BN46" s="378"/>
      <c r="BO46" s="378"/>
      <c r="BP46" s="378"/>
      <c r="BQ46" s="378"/>
      <c r="BR46" s="378"/>
      <c r="BS46" s="378"/>
      <c r="BT46" s="378"/>
    </row>
    <row r="47" spans="1:72" s="377" customFormat="1" ht="17.25" customHeight="1" x14ac:dyDescent="0.2">
      <c r="A47" s="633" t="s">
        <v>36</v>
      </c>
      <c r="B47" s="634"/>
      <c r="C47" s="635"/>
      <c r="D47" s="409"/>
      <c r="E47" s="409">
        <v>431000000</v>
      </c>
      <c r="F47" s="407"/>
      <c r="G47" s="410"/>
      <c r="H47" s="408"/>
      <c r="I47" s="408"/>
      <c r="J47" s="408"/>
      <c r="K47" s="408"/>
      <c r="L47" s="408"/>
      <c r="M47" s="408"/>
      <c r="N47" s="410"/>
      <c r="O47" s="410"/>
      <c r="P47" s="410"/>
      <c r="Q47" s="410"/>
      <c r="R47" s="410"/>
      <c r="S47" s="410"/>
      <c r="T47" s="410"/>
      <c r="U47" s="410"/>
      <c r="V47" s="408"/>
      <c r="W47" s="408"/>
      <c r="X47" s="408"/>
      <c r="Y47" s="408"/>
      <c r="Z47" s="408"/>
      <c r="AA47" s="411"/>
      <c r="AB47" s="411"/>
      <c r="AC47" s="411"/>
      <c r="AD47" s="411"/>
      <c r="AE47" s="411"/>
      <c r="AF47" s="411"/>
      <c r="AG47" s="408"/>
      <c r="AH47" s="408"/>
      <c r="AI47" s="408"/>
      <c r="AJ47" s="408"/>
      <c r="AK47" s="408"/>
      <c r="AL47" s="408"/>
      <c r="AM47" s="394"/>
      <c r="BG47" s="378"/>
      <c r="BH47" s="378"/>
      <c r="BI47" s="378"/>
      <c r="BJ47" s="378"/>
      <c r="BK47" s="378"/>
      <c r="BL47" s="378"/>
      <c r="BM47" s="378"/>
      <c r="BN47" s="378"/>
      <c r="BO47" s="378"/>
      <c r="BP47" s="378"/>
      <c r="BQ47" s="378"/>
      <c r="BR47" s="378"/>
      <c r="BS47" s="378"/>
      <c r="BT47" s="378"/>
    </row>
    <row r="48" spans="1:72" s="377" customFormat="1" ht="69" customHeight="1" x14ac:dyDescent="0.2">
      <c r="A48" s="630" t="s">
        <v>313</v>
      </c>
      <c r="B48" s="631"/>
      <c r="C48" s="632"/>
      <c r="D48" s="412">
        <f>+'[1]Proyeccion de contratacion 2017'!G5</f>
        <v>25860000</v>
      </c>
      <c r="E48" s="412"/>
      <c r="F48" s="413"/>
      <c r="G48" s="408"/>
      <c r="H48" s="408"/>
      <c r="I48" s="408"/>
      <c r="J48" s="408"/>
      <c r="K48" s="408"/>
      <c r="L48" s="408"/>
      <c r="M48" s="408"/>
      <c r="N48" s="410"/>
      <c r="O48" s="410"/>
      <c r="P48" s="410"/>
      <c r="Q48" s="410"/>
      <c r="R48" s="410"/>
      <c r="S48" s="410"/>
      <c r="T48" s="410"/>
      <c r="U48" s="410"/>
      <c r="V48" s="408"/>
      <c r="W48" s="408"/>
      <c r="X48" s="408"/>
      <c r="Y48" s="408"/>
      <c r="Z48" s="408"/>
      <c r="AA48" s="411"/>
      <c r="AB48" s="411"/>
      <c r="AC48" s="411"/>
      <c r="AD48" s="411"/>
      <c r="AE48" s="411"/>
      <c r="AF48" s="411"/>
      <c r="AG48" s="408"/>
      <c r="AH48" s="408"/>
      <c r="AI48" s="408"/>
      <c r="AJ48" s="408"/>
      <c r="AK48" s="408"/>
      <c r="AL48" s="408"/>
      <c r="AM48" s="394"/>
      <c r="BG48" s="378"/>
      <c r="BH48" s="378"/>
      <c r="BI48" s="378"/>
      <c r="BJ48" s="378"/>
      <c r="BK48" s="378"/>
      <c r="BL48" s="378"/>
      <c r="BM48" s="378"/>
      <c r="BN48" s="378"/>
      <c r="BO48" s="378"/>
      <c r="BP48" s="378"/>
      <c r="BQ48" s="378"/>
      <c r="BR48" s="378"/>
      <c r="BS48" s="378"/>
      <c r="BT48" s="378"/>
    </row>
    <row r="49" spans="1:72" s="377" customFormat="1" ht="69" customHeight="1" x14ac:dyDescent="0.2">
      <c r="A49" s="630" t="s">
        <v>314</v>
      </c>
      <c r="B49" s="631"/>
      <c r="C49" s="632"/>
      <c r="D49" s="412">
        <f>+'[1]Proyeccion de contratacion 2017'!G9</f>
        <v>43100000</v>
      </c>
      <c r="E49" s="412"/>
      <c r="F49" s="413"/>
      <c r="G49" s="408"/>
      <c r="H49" s="408"/>
      <c r="I49" s="408"/>
      <c r="J49" s="408"/>
      <c r="K49" s="408"/>
      <c r="L49" s="408"/>
      <c r="M49" s="408"/>
      <c r="N49" s="410"/>
      <c r="O49" s="410"/>
      <c r="P49" s="410"/>
      <c r="Q49" s="410"/>
      <c r="R49" s="410"/>
      <c r="S49" s="410"/>
      <c r="T49" s="410"/>
      <c r="U49" s="410"/>
      <c r="V49" s="408"/>
      <c r="W49" s="408"/>
      <c r="X49" s="408"/>
      <c r="Y49" s="408"/>
      <c r="Z49" s="408"/>
      <c r="AA49" s="411"/>
      <c r="AB49" s="411"/>
      <c r="AC49" s="411"/>
      <c r="AD49" s="411"/>
      <c r="AE49" s="411"/>
      <c r="AF49" s="411"/>
      <c r="AG49" s="408"/>
      <c r="AH49" s="408"/>
      <c r="AI49" s="408"/>
      <c r="AJ49" s="408"/>
      <c r="AK49" s="408"/>
      <c r="AL49" s="408"/>
      <c r="AM49" s="394"/>
      <c r="BG49" s="378"/>
      <c r="BH49" s="378"/>
      <c r="BI49" s="378"/>
      <c r="BJ49" s="378"/>
      <c r="BK49" s="378"/>
      <c r="BL49" s="378"/>
      <c r="BM49" s="378"/>
      <c r="BN49" s="378"/>
      <c r="BO49" s="378"/>
      <c r="BP49" s="378"/>
      <c r="BQ49" s="378"/>
      <c r="BR49" s="378"/>
      <c r="BS49" s="378"/>
      <c r="BT49" s="378"/>
    </row>
    <row r="50" spans="1:72" s="377" customFormat="1" ht="69" customHeight="1" x14ac:dyDescent="0.2">
      <c r="A50" s="630" t="s">
        <v>315</v>
      </c>
      <c r="B50" s="631"/>
      <c r="C50" s="632"/>
      <c r="D50" s="412">
        <f>+'[1]Proyeccion de contratacion 2017'!G14</f>
        <v>25860000</v>
      </c>
      <c r="E50" s="412"/>
      <c r="F50" s="413"/>
      <c r="G50" s="408"/>
      <c r="H50" s="408"/>
      <c r="I50" s="408"/>
      <c r="J50" s="408"/>
      <c r="K50" s="408"/>
      <c r="L50" s="408"/>
      <c r="M50" s="408"/>
      <c r="N50" s="410"/>
      <c r="O50" s="410"/>
      <c r="P50" s="410"/>
      <c r="Q50" s="410"/>
      <c r="R50" s="410"/>
      <c r="S50" s="410"/>
      <c r="T50" s="410"/>
      <c r="U50" s="410"/>
      <c r="V50" s="408"/>
      <c r="W50" s="408"/>
      <c r="X50" s="408"/>
      <c r="Y50" s="408"/>
      <c r="Z50" s="408"/>
      <c r="AA50" s="411"/>
      <c r="AB50" s="411"/>
      <c r="AC50" s="411"/>
      <c r="AD50" s="411"/>
      <c r="AE50" s="411"/>
      <c r="AF50" s="411"/>
      <c r="AG50" s="408"/>
      <c r="AH50" s="408"/>
      <c r="AI50" s="408"/>
      <c r="AJ50" s="408"/>
      <c r="AK50" s="408"/>
      <c r="AL50" s="408"/>
      <c r="AM50" s="394"/>
      <c r="BG50" s="378"/>
      <c r="BH50" s="378"/>
      <c r="BI50" s="378"/>
      <c r="BJ50" s="378"/>
      <c r="BK50" s="378"/>
      <c r="BL50" s="378"/>
      <c r="BM50" s="378"/>
      <c r="BN50" s="378"/>
      <c r="BO50" s="378"/>
      <c r="BP50" s="378"/>
      <c r="BQ50" s="378"/>
      <c r="BR50" s="378"/>
      <c r="BS50" s="378"/>
      <c r="BT50" s="378"/>
    </row>
    <row r="51" spans="1:72" s="377" customFormat="1" ht="69" customHeight="1" x14ac:dyDescent="0.2">
      <c r="A51" s="630" t="s">
        <v>316</v>
      </c>
      <c r="B51" s="631"/>
      <c r="C51" s="632"/>
      <c r="D51" s="412">
        <f>+'[1]Proyeccion de contratacion 2017'!G18</f>
        <v>43100000</v>
      </c>
      <c r="E51" s="412"/>
      <c r="F51" s="413"/>
      <c r="G51" s="408"/>
      <c r="H51" s="408"/>
      <c r="I51" s="408"/>
      <c r="J51" s="408"/>
      <c r="K51" s="408"/>
      <c r="L51" s="408"/>
      <c r="M51" s="408"/>
      <c r="N51" s="410"/>
      <c r="O51" s="410"/>
      <c r="P51" s="410"/>
      <c r="Q51" s="410"/>
      <c r="R51" s="410"/>
      <c r="S51" s="410"/>
      <c r="T51" s="410"/>
      <c r="U51" s="410"/>
      <c r="V51" s="408"/>
      <c r="W51" s="408"/>
      <c r="X51" s="408"/>
      <c r="Y51" s="408"/>
      <c r="Z51" s="408"/>
      <c r="AA51" s="411"/>
      <c r="AB51" s="411"/>
      <c r="AC51" s="411"/>
      <c r="AD51" s="411"/>
      <c r="AE51" s="411"/>
      <c r="AF51" s="411"/>
      <c r="AG51" s="408"/>
      <c r="AH51" s="408"/>
      <c r="AI51" s="408"/>
      <c r="AJ51" s="408"/>
      <c r="AK51" s="408"/>
      <c r="AL51" s="408"/>
      <c r="AM51" s="394"/>
      <c r="BG51" s="378"/>
      <c r="BH51" s="378"/>
      <c r="BI51" s="378"/>
      <c r="BJ51" s="378"/>
      <c r="BK51" s="378"/>
      <c r="BL51" s="378"/>
      <c r="BM51" s="378"/>
      <c r="BN51" s="378"/>
      <c r="BO51" s="378"/>
      <c r="BP51" s="378"/>
      <c r="BQ51" s="378"/>
      <c r="BR51" s="378"/>
      <c r="BS51" s="378"/>
      <c r="BT51" s="378"/>
    </row>
    <row r="52" spans="1:72" s="377" customFormat="1" ht="69" customHeight="1" x14ac:dyDescent="0.2">
      <c r="A52" s="630" t="s">
        <v>317</v>
      </c>
      <c r="B52" s="631"/>
      <c r="C52" s="632"/>
      <c r="D52" s="412">
        <f>+'[1]Proyeccion de contratacion 2017'!G24</f>
        <v>103440000</v>
      </c>
      <c r="E52" s="412"/>
      <c r="F52" s="413"/>
      <c r="G52" s="408"/>
      <c r="H52" s="408"/>
      <c r="I52" s="408"/>
      <c r="J52" s="408"/>
      <c r="K52" s="408"/>
      <c r="L52" s="408"/>
      <c r="M52" s="408"/>
      <c r="N52" s="410"/>
      <c r="O52" s="410"/>
      <c r="P52" s="410"/>
      <c r="Q52" s="410"/>
      <c r="R52" s="410"/>
      <c r="S52" s="410"/>
      <c r="T52" s="410"/>
      <c r="U52" s="410"/>
      <c r="V52" s="408"/>
      <c r="W52" s="408"/>
      <c r="X52" s="408"/>
      <c r="Y52" s="408"/>
      <c r="Z52" s="408"/>
      <c r="AA52" s="411"/>
      <c r="AB52" s="411"/>
      <c r="AC52" s="411"/>
      <c r="AD52" s="411"/>
      <c r="AE52" s="411"/>
      <c r="AF52" s="411"/>
      <c r="AG52" s="408"/>
      <c r="AH52" s="408"/>
      <c r="AI52" s="408"/>
      <c r="AJ52" s="408"/>
      <c r="AK52" s="408"/>
      <c r="AL52" s="408"/>
      <c r="AM52" s="394"/>
      <c r="BG52" s="378"/>
      <c r="BH52" s="378"/>
      <c r="BI52" s="378"/>
      <c r="BJ52" s="378"/>
      <c r="BK52" s="378"/>
      <c r="BL52" s="378"/>
      <c r="BM52" s="378"/>
      <c r="BN52" s="378"/>
      <c r="BO52" s="378"/>
      <c r="BP52" s="378"/>
      <c r="BQ52" s="378"/>
      <c r="BR52" s="378"/>
      <c r="BS52" s="378"/>
      <c r="BT52" s="378"/>
    </row>
    <row r="53" spans="1:72" s="377" customFormat="1" ht="69" customHeight="1" x14ac:dyDescent="0.2">
      <c r="A53" s="630" t="s">
        <v>318</v>
      </c>
      <c r="B53" s="631"/>
      <c r="C53" s="632"/>
      <c r="D53" s="412">
        <f>+'[1]Proyeccion de contratacion 2017'!G30</f>
        <v>47410000</v>
      </c>
      <c r="E53" s="412"/>
      <c r="F53" s="413"/>
      <c r="G53" s="408"/>
      <c r="H53" s="408"/>
      <c r="I53" s="408"/>
      <c r="J53" s="408"/>
      <c r="K53" s="408"/>
      <c r="L53" s="408"/>
      <c r="M53" s="408"/>
      <c r="N53" s="410"/>
      <c r="O53" s="410"/>
      <c r="P53" s="410"/>
      <c r="Q53" s="410"/>
      <c r="R53" s="410"/>
      <c r="S53" s="410"/>
      <c r="T53" s="410"/>
      <c r="U53" s="410"/>
      <c r="V53" s="408"/>
      <c r="W53" s="408"/>
      <c r="X53" s="408"/>
      <c r="Y53" s="408"/>
      <c r="Z53" s="408"/>
      <c r="AA53" s="411"/>
      <c r="AB53" s="411"/>
      <c r="AC53" s="411"/>
      <c r="AD53" s="411"/>
      <c r="AE53" s="411"/>
      <c r="AF53" s="411"/>
      <c r="AG53" s="408"/>
      <c r="AH53" s="408"/>
      <c r="AI53" s="408"/>
      <c r="AJ53" s="408"/>
      <c r="AK53" s="408"/>
      <c r="AL53" s="408"/>
      <c r="AM53" s="394"/>
      <c r="BG53" s="378"/>
      <c r="BH53" s="378"/>
      <c r="BI53" s="378"/>
      <c r="BJ53" s="378"/>
      <c r="BK53" s="378"/>
      <c r="BL53" s="378"/>
      <c r="BM53" s="378"/>
      <c r="BN53" s="378"/>
      <c r="BO53" s="378"/>
      <c r="BP53" s="378"/>
      <c r="BQ53" s="378"/>
      <c r="BR53" s="378"/>
      <c r="BS53" s="378"/>
      <c r="BT53" s="378"/>
    </row>
    <row r="54" spans="1:72" s="377" customFormat="1" ht="69" customHeight="1" x14ac:dyDescent="0.2">
      <c r="A54" s="630" t="s">
        <v>319</v>
      </c>
      <c r="B54" s="631"/>
      <c r="C54" s="632"/>
      <c r="D54" s="412">
        <f>+'[1]Proyeccion de contratacion 2017'!G38</f>
        <v>99130000</v>
      </c>
      <c r="E54" s="412"/>
      <c r="F54" s="413"/>
      <c r="G54" s="408"/>
      <c r="H54" s="408"/>
      <c r="I54" s="408"/>
      <c r="J54" s="408"/>
      <c r="K54" s="408"/>
      <c r="L54" s="408"/>
      <c r="M54" s="408"/>
      <c r="N54" s="410"/>
      <c r="O54" s="410"/>
      <c r="P54" s="410"/>
      <c r="Q54" s="410"/>
      <c r="R54" s="410"/>
      <c r="S54" s="410"/>
      <c r="T54" s="410"/>
      <c r="U54" s="410"/>
      <c r="V54" s="408"/>
      <c r="W54" s="408"/>
      <c r="X54" s="408"/>
      <c r="Y54" s="408"/>
      <c r="Z54" s="408"/>
      <c r="AA54" s="411"/>
      <c r="AB54" s="411"/>
      <c r="AC54" s="411"/>
      <c r="AD54" s="411"/>
      <c r="AE54" s="411"/>
      <c r="AF54" s="411"/>
      <c r="AG54" s="408"/>
      <c r="AH54" s="408"/>
      <c r="AI54" s="408"/>
      <c r="AJ54" s="408"/>
      <c r="AK54" s="408"/>
      <c r="AL54" s="408"/>
      <c r="AM54" s="394"/>
      <c r="BG54" s="378"/>
      <c r="BH54" s="378"/>
      <c r="BI54" s="378"/>
      <c r="BJ54" s="378"/>
      <c r="BK54" s="378"/>
      <c r="BL54" s="378"/>
      <c r="BM54" s="378"/>
      <c r="BN54" s="378"/>
      <c r="BO54" s="378"/>
      <c r="BP54" s="378"/>
      <c r="BQ54" s="378"/>
      <c r="BR54" s="378"/>
      <c r="BS54" s="378"/>
      <c r="BT54" s="378"/>
    </row>
    <row r="55" spans="1:72" s="377" customFormat="1" ht="69" customHeight="1" x14ac:dyDescent="0.2">
      <c r="A55" s="630" t="s">
        <v>320</v>
      </c>
      <c r="B55" s="631"/>
      <c r="C55" s="632"/>
      <c r="D55" s="412">
        <f>+'[1]Proyeccion de contratacion 2017'!G44</f>
        <v>43100000</v>
      </c>
      <c r="E55" s="412"/>
      <c r="F55" s="413"/>
      <c r="G55" s="408"/>
      <c r="H55" s="408"/>
      <c r="I55" s="408"/>
      <c r="J55" s="408"/>
      <c r="K55" s="408"/>
      <c r="L55" s="408"/>
      <c r="M55" s="408"/>
      <c r="N55" s="410"/>
      <c r="O55" s="410"/>
      <c r="P55" s="410"/>
      <c r="Q55" s="410"/>
      <c r="R55" s="410"/>
      <c r="S55" s="410"/>
      <c r="T55" s="410"/>
      <c r="U55" s="410"/>
      <c r="V55" s="408"/>
      <c r="W55" s="408"/>
      <c r="X55" s="408"/>
      <c r="Y55" s="408"/>
      <c r="Z55" s="408"/>
      <c r="AA55" s="411"/>
      <c r="AB55" s="411"/>
      <c r="AC55" s="411"/>
      <c r="AD55" s="411"/>
      <c r="AE55" s="411"/>
      <c r="AF55" s="411"/>
      <c r="AG55" s="408"/>
      <c r="AH55" s="408"/>
      <c r="AI55" s="408"/>
      <c r="AJ55" s="408"/>
      <c r="AK55" s="408"/>
      <c r="AL55" s="408"/>
      <c r="AM55" s="394"/>
      <c r="BG55" s="378"/>
      <c r="BH55" s="378"/>
      <c r="BI55" s="378"/>
      <c r="BJ55" s="378"/>
      <c r="BK55" s="378"/>
      <c r="BL55" s="378"/>
      <c r="BM55" s="378"/>
      <c r="BN55" s="378"/>
      <c r="BO55" s="378"/>
      <c r="BP55" s="378"/>
      <c r="BQ55" s="378"/>
      <c r="BR55" s="378"/>
      <c r="BS55" s="378"/>
      <c r="BT55" s="378"/>
    </row>
    <row r="56" spans="1:72" s="377" customFormat="1" ht="18.75" customHeight="1" x14ac:dyDescent="0.2">
      <c r="A56" s="633" t="s">
        <v>45</v>
      </c>
      <c r="B56" s="634"/>
      <c r="C56" s="635"/>
      <c r="D56" s="414">
        <f>SUM(D47:D55)</f>
        <v>431000000</v>
      </c>
      <c r="E56" s="414">
        <f>SUM(E47:E55)</f>
        <v>431000000</v>
      </c>
      <c r="F56" s="415"/>
      <c r="G56" s="416"/>
      <c r="H56" s="416"/>
      <c r="I56" s="416"/>
      <c r="J56" s="416"/>
      <c r="K56" s="416"/>
      <c r="L56" s="416"/>
      <c r="M56" s="416"/>
      <c r="N56" s="416"/>
      <c r="O56" s="416"/>
      <c r="P56" s="416"/>
      <c r="Q56" s="416"/>
      <c r="R56" s="416"/>
      <c r="S56" s="416"/>
      <c r="T56" s="416"/>
      <c r="U56" s="416"/>
      <c r="V56" s="416"/>
      <c r="W56" s="416"/>
      <c r="X56" s="416"/>
      <c r="Y56" s="416"/>
      <c r="Z56" s="416"/>
      <c r="AA56" s="417"/>
      <c r="AB56" s="417"/>
      <c r="AC56" s="417"/>
      <c r="AD56" s="417"/>
      <c r="AE56" s="417"/>
      <c r="AF56" s="417"/>
      <c r="AG56" s="416"/>
      <c r="AH56" s="416"/>
      <c r="AI56" s="416"/>
      <c r="AJ56" s="416"/>
      <c r="AK56" s="416"/>
      <c r="AL56" s="416"/>
      <c r="AM56" s="418"/>
      <c r="BG56" s="378"/>
      <c r="BH56" s="378"/>
      <c r="BI56" s="378"/>
      <c r="BJ56" s="378"/>
      <c r="BK56" s="378"/>
      <c r="BL56" s="378"/>
      <c r="BM56" s="378"/>
      <c r="BN56" s="378"/>
      <c r="BO56" s="378"/>
      <c r="BP56" s="378"/>
      <c r="BQ56" s="378"/>
      <c r="BR56" s="378"/>
      <c r="BS56" s="378"/>
      <c r="BT56" s="378"/>
    </row>
    <row r="57" spans="1:72" s="377" customFormat="1" ht="15" x14ac:dyDescent="0.25">
      <c r="A57" s="381"/>
      <c r="B57" s="380"/>
      <c r="C57" s="380"/>
      <c r="D57" s="418"/>
      <c r="E57" s="394"/>
      <c r="F57" s="419"/>
      <c r="G57" s="416"/>
      <c r="H57" s="416"/>
      <c r="I57" s="416"/>
      <c r="J57" s="416"/>
      <c r="K57" s="416"/>
      <c r="L57" s="416"/>
      <c r="M57" s="416"/>
      <c r="N57" s="416"/>
      <c r="O57" s="416"/>
      <c r="P57" s="416"/>
      <c r="Q57" s="416"/>
      <c r="R57" s="416"/>
      <c r="S57" s="416"/>
      <c r="T57" s="416"/>
      <c r="U57" s="416"/>
      <c r="V57" s="416"/>
      <c r="W57" s="416"/>
      <c r="X57" s="416"/>
      <c r="Y57" s="416"/>
      <c r="Z57" s="416"/>
      <c r="AA57" s="417"/>
      <c r="AB57" s="417"/>
      <c r="AC57" s="417"/>
      <c r="AD57" s="417"/>
      <c r="AE57" s="417"/>
      <c r="AF57" s="417"/>
      <c r="AG57" s="416"/>
      <c r="AH57" s="416"/>
      <c r="AI57" s="416"/>
      <c r="AJ57" s="416"/>
      <c r="AK57" s="416"/>
      <c r="AL57" s="416"/>
      <c r="AM57" s="418"/>
      <c r="BG57" s="378"/>
      <c r="BH57" s="378"/>
      <c r="BI57" s="378"/>
      <c r="BJ57" s="378"/>
      <c r="BK57" s="378"/>
      <c r="BL57" s="378"/>
      <c r="BM57" s="378"/>
      <c r="BN57" s="378"/>
      <c r="BO57" s="378"/>
      <c r="BP57" s="378"/>
      <c r="BQ57" s="378"/>
      <c r="BR57" s="378"/>
      <c r="BS57" s="378"/>
      <c r="BT57" s="378"/>
    </row>
    <row r="58" spans="1:72" s="377" customFormat="1" ht="15" x14ac:dyDescent="0.25">
      <c r="A58" s="381"/>
      <c r="B58" s="380"/>
      <c r="C58" s="380"/>
      <c r="D58" s="418"/>
      <c r="E58" s="394"/>
      <c r="F58" s="419"/>
      <c r="G58" s="416"/>
      <c r="H58" s="416"/>
      <c r="I58" s="416"/>
      <c r="J58" s="416"/>
      <c r="K58" s="416"/>
      <c r="L58" s="416"/>
      <c r="M58" s="416"/>
      <c r="N58" s="416"/>
      <c r="O58" s="416"/>
      <c r="P58" s="416"/>
      <c r="Q58" s="416"/>
      <c r="R58" s="416"/>
      <c r="S58" s="416"/>
      <c r="T58" s="416"/>
      <c r="U58" s="416"/>
      <c r="V58" s="416"/>
      <c r="W58" s="416"/>
      <c r="X58" s="416"/>
      <c r="Y58" s="416"/>
      <c r="Z58" s="416"/>
      <c r="AA58" s="417"/>
      <c r="AB58" s="417"/>
      <c r="AC58" s="417"/>
      <c r="AD58" s="417"/>
      <c r="AE58" s="417"/>
      <c r="AF58" s="417"/>
      <c r="AG58" s="416"/>
      <c r="AH58" s="416"/>
      <c r="AI58" s="416"/>
      <c r="AJ58" s="416"/>
      <c r="AK58" s="416"/>
      <c r="AL58" s="416"/>
      <c r="AM58" s="418"/>
      <c r="BG58" s="378"/>
      <c r="BH58" s="378"/>
      <c r="BI58" s="378"/>
      <c r="BJ58" s="378"/>
      <c r="BK58" s="378"/>
      <c r="BL58" s="378"/>
      <c r="BM58" s="378"/>
      <c r="BN58" s="378"/>
      <c r="BO58" s="378"/>
      <c r="BP58" s="378"/>
      <c r="BQ58" s="378"/>
      <c r="BR58" s="378"/>
      <c r="BS58" s="378"/>
      <c r="BT58" s="378"/>
    </row>
    <row r="59" spans="1:72" s="377" customFormat="1" ht="15" x14ac:dyDescent="0.25">
      <c r="A59" s="381"/>
      <c r="B59" s="380"/>
      <c r="C59" s="380"/>
      <c r="D59" s="418"/>
      <c r="E59" s="394"/>
      <c r="F59" s="419"/>
      <c r="G59" s="416"/>
      <c r="H59" s="416"/>
      <c r="I59" s="416"/>
      <c r="J59" s="416"/>
      <c r="K59" s="416"/>
      <c r="L59" s="416"/>
      <c r="M59" s="416"/>
      <c r="N59" s="416"/>
      <c r="O59" s="416"/>
      <c r="P59" s="416"/>
      <c r="Q59" s="416"/>
      <c r="R59" s="416"/>
      <c r="S59" s="416"/>
      <c r="T59" s="416"/>
      <c r="U59" s="416"/>
      <c r="V59" s="416"/>
      <c r="W59" s="416"/>
      <c r="X59" s="416"/>
      <c r="Y59" s="416"/>
      <c r="Z59" s="416"/>
      <c r="AA59" s="417"/>
      <c r="AB59" s="417"/>
      <c r="AC59" s="417"/>
      <c r="AD59" s="417"/>
      <c r="AE59" s="417"/>
      <c r="AF59" s="417"/>
      <c r="AG59" s="416"/>
      <c r="AH59" s="416"/>
      <c r="AI59" s="416"/>
      <c r="AJ59" s="416"/>
      <c r="AK59" s="416"/>
      <c r="AL59" s="416"/>
      <c r="AM59" s="418"/>
      <c r="BG59" s="378"/>
      <c r="BH59" s="378"/>
      <c r="BI59" s="378"/>
      <c r="BJ59" s="378"/>
      <c r="BK59" s="378"/>
      <c r="BL59" s="378"/>
      <c r="BM59" s="378"/>
      <c r="BN59" s="378"/>
      <c r="BO59" s="378"/>
      <c r="BP59" s="378"/>
      <c r="BQ59" s="378"/>
      <c r="BR59" s="378"/>
      <c r="BS59" s="378"/>
      <c r="BT59" s="378"/>
    </row>
    <row r="60" spans="1:72" s="377" customFormat="1" ht="15" x14ac:dyDescent="0.25">
      <c r="A60" s="381"/>
      <c r="B60" s="380"/>
      <c r="C60" s="380"/>
      <c r="D60" s="418"/>
      <c r="E60" s="394"/>
      <c r="F60" s="419"/>
      <c r="G60" s="416"/>
      <c r="H60" s="416"/>
      <c r="I60" s="416"/>
      <c r="J60" s="416"/>
      <c r="K60" s="416"/>
      <c r="L60" s="416"/>
      <c r="M60" s="416"/>
      <c r="N60" s="416"/>
      <c r="O60" s="416"/>
      <c r="P60" s="416"/>
      <c r="Q60" s="416"/>
      <c r="R60" s="416"/>
      <c r="S60" s="416"/>
      <c r="T60" s="416"/>
      <c r="U60" s="416"/>
      <c r="V60" s="416"/>
      <c r="W60" s="416"/>
      <c r="X60" s="416"/>
      <c r="Y60" s="416"/>
      <c r="Z60" s="416"/>
      <c r="AA60" s="417"/>
      <c r="AB60" s="417"/>
      <c r="AC60" s="417"/>
      <c r="AD60" s="417"/>
      <c r="AE60" s="417"/>
      <c r="AF60" s="417"/>
      <c r="AG60" s="416"/>
      <c r="AH60" s="416"/>
      <c r="AI60" s="416"/>
      <c r="AJ60" s="416"/>
      <c r="AK60" s="416"/>
      <c r="AL60" s="416"/>
      <c r="AM60" s="418"/>
      <c r="BG60" s="378"/>
      <c r="BH60" s="378"/>
      <c r="BI60" s="378"/>
      <c r="BJ60" s="378"/>
      <c r="BK60" s="378"/>
      <c r="BL60" s="378"/>
      <c r="BM60" s="378"/>
      <c r="BN60" s="378"/>
      <c r="BO60" s="378"/>
      <c r="BP60" s="378"/>
      <c r="BQ60" s="378"/>
      <c r="BR60" s="378"/>
      <c r="BS60" s="378"/>
      <c r="BT60" s="378"/>
    </row>
    <row r="61" spans="1:72" s="377" customFormat="1" ht="14.25" x14ac:dyDescent="0.2">
      <c r="A61" s="380"/>
      <c r="B61" s="380"/>
      <c r="C61" s="380"/>
      <c r="D61" s="418"/>
      <c r="E61" s="418"/>
      <c r="F61" s="418"/>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I61" s="416"/>
      <c r="AJ61" s="416"/>
      <c r="AK61" s="416"/>
      <c r="AL61" s="416"/>
      <c r="AM61" s="418"/>
      <c r="BG61" s="378"/>
      <c r="BH61" s="378"/>
      <c r="BI61" s="378"/>
      <c r="BJ61" s="378"/>
      <c r="BK61" s="378"/>
      <c r="BL61" s="378"/>
      <c r="BM61" s="378"/>
      <c r="BN61" s="378"/>
      <c r="BO61" s="378"/>
      <c r="BP61" s="378"/>
      <c r="BQ61" s="378"/>
      <c r="BR61" s="378"/>
      <c r="BS61" s="378"/>
      <c r="BT61" s="378"/>
    </row>
    <row r="62" spans="1:72" s="377" customFormat="1" ht="15" x14ac:dyDescent="0.25">
      <c r="A62" s="383" t="s">
        <v>46</v>
      </c>
      <c r="E62" s="420"/>
      <c r="BG62" s="378"/>
      <c r="BH62" s="378"/>
      <c r="BI62" s="378"/>
      <c r="BJ62" s="378"/>
      <c r="BK62" s="378"/>
      <c r="BL62" s="378"/>
      <c r="BM62" s="378"/>
      <c r="BN62" s="378"/>
      <c r="BO62" s="378"/>
      <c r="BP62" s="378"/>
      <c r="BQ62" s="378"/>
      <c r="BR62" s="378"/>
      <c r="BS62" s="378"/>
      <c r="BT62" s="378"/>
    </row>
    <row r="63" spans="1:72" s="377" customFormat="1" ht="15" x14ac:dyDescent="0.25">
      <c r="A63" s="383" t="s">
        <v>47</v>
      </c>
      <c r="E63" s="421"/>
    </row>
    <row r="64" spans="1:72" s="377" customFormat="1" ht="15" x14ac:dyDescent="0.25">
      <c r="A64" s="636" t="s">
        <v>48</v>
      </c>
      <c r="B64" s="636"/>
      <c r="C64" s="636"/>
      <c r="D64" s="422" t="s">
        <v>49</v>
      </c>
      <c r="E64" s="423" t="s">
        <v>50</v>
      </c>
      <c r="F64" s="403"/>
      <c r="G64" s="625"/>
      <c r="H64" s="625"/>
      <c r="I64" s="625"/>
      <c r="J64" s="625"/>
      <c r="K64" s="625"/>
    </row>
    <row r="65" spans="1:72" s="377" customFormat="1" ht="58.9" customHeight="1" x14ac:dyDescent="0.2">
      <c r="A65" s="623" t="s">
        <v>321</v>
      </c>
      <c r="B65" s="624"/>
      <c r="C65" s="628"/>
      <c r="D65" s="424" t="s">
        <v>52</v>
      </c>
      <c r="E65" s="425">
        <f>(4+7)</f>
        <v>11</v>
      </c>
      <c r="F65" s="426"/>
      <c r="G65" s="629"/>
      <c r="H65" s="629"/>
      <c r="I65" s="629"/>
      <c r="J65" s="629"/>
      <c r="K65" s="629"/>
    </row>
    <row r="66" spans="1:72" s="377" customFormat="1" ht="58.15" customHeight="1" x14ac:dyDescent="0.2">
      <c r="A66" s="623" t="s">
        <v>322</v>
      </c>
      <c r="B66" s="624"/>
      <c r="C66" s="628"/>
      <c r="D66" s="427" t="s">
        <v>52</v>
      </c>
      <c r="E66" s="428">
        <f>((4*1)+(7*3))</f>
        <v>25</v>
      </c>
      <c r="F66" s="426"/>
      <c r="G66" s="426"/>
      <c r="H66" s="426"/>
      <c r="I66" s="426"/>
      <c r="J66" s="426"/>
      <c r="K66" s="426"/>
    </row>
    <row r="67" spans="1:72" s="377" customFormat="1" ht="36" customHeight="1" x14ac:dyDescent="0.2">
      <c r="A67" s="623" t="s">
        <v>323</v>
      </c>
      <c r="B67" s="624"/>
      <c r="C67" s="628"/>
      <c r="D67" s="427" t="s">
        <v>52</v>
      </c>
      <c r="E67" s="428">
        <f>((4*1)+(7*2))</f>
        <v>18</v>
      </c>
      <c r="F67" s="426"/>
      <c r="G67" s="426"/>
      <c r="H67" s="426"/>
      <c r="I67" s="426"/>
      <c r="J67" s="426"/>
      <c r="K67" s="426"/>
    </row>
    <row r="68" spans="1:72" s="377" customFormat="1" ht="39" customHeight="1" x14ac:dyDescent="0.2">
      <c r="A68" s="623" t="s">
        <v>324</v>
      </c>
      <c r="B68" s="624"/>
      <c r="C68" s="628"/>
      <c r="D68" s="427" t="s">
        <v>52</v>
      </c>
      <c r="E68" s="428">
        <f>((4*1)+(7*1))</f>
        <v>11</v>
      </c>
      <c r="F68" s="426"/>
      <c r="G68" s="426"/>
      <c r="H68" s="426"/>
      <c r="I68" s="426"/>
      <c r="J68" s="426"/>
      <c r="K68" s="426"/>
    </row>
    <row r="69" spans="1:72" s="377" customFormat="1" ht="39" customHeight="1" x14ac:dyDescent="0.2">
      <c r="A69" s="623" t="s">
        <v>325</v>
      </c>
      <c r="B69" s="624"/>
      <c r="C69" s="628"/>
      <c r="D69" s="427" t="s">
        <v>52</v>
      </c>
      <c r="E69" s="428">
        <f>(7*25)</f>
        <v>175</v>
      </c>
      <c r="F69" s="426"/>
      <c r="G69" s="426"/>
      <c r="H69" s="426"/>
      <c r="I69" s="426"/>
      <c r="J69" s="426"/>
      <c r="K69" s="426"/>
    </row>
    <row r="70" spans="1:72" s="377" customFormat="1" ht="29.25" customHeight="1" x14ac:dyDescent="0.2">
      <c r="A70" s="379"/>
      <c r="B70" s="379"/>
      <c r="C70" s="379"/>
      <c r="D70" s="426"/>
      <c r="E70" s="426"/>
      <c r="F70" s="426"/>
      <c r="G70" s="426"/>
      <c r="H70" s="426"/>
      <c r="I70" s="426"/>
      <c r="J70" s="426"/>
      <c r="K70" s="426"/>
      <c r="Y70" s="378"/>
      <c r="Z70" s="378"/>
      <c r="AA70" s="378"/>
      <c r="AB70" s="378"/>
      <c r="AC70" s="378"/>
      <c r="AD70" s="378"/>
      <c r="AE70" s="378"/>
      <c r="AF70" s="378"/>
      <c r="AG70" s="378"/>
      <c r="AH70" s="378"/>
      <c r="AI70" s="378"/>
      <c r="AJ70" s="378"/>
      <c r="AK70" s="378"/>
      <c r="AL70" s="378"/>
      <c r="AM70" s="378"/>
      <c r="BG70" s="378"/>
      <c r="BH70" s="378"/>
      <c r="BI70" s="378"/>
      <c r="BJ70" s="378"/>
      <c r="BK70" s="378"/>
      <c r="BL70" s="378"/>
      <c r="BM70" s="378"/>
      <c r="BN70" s="378"/>
      <c r="BO70" s="378"/>
      <c r="BP70" s="378"/>
      <c r="BQ70" s="378"/>
      <c r="BR70" s="378"/>
      <c r="BS70" s="378"/>
      <c r="BT70" s="378"/>
    </row>
    <row r="71" spans="1:72" s="377" customFormat="1" ht="29.25" customHeight="1" x14ac:dyDescent="0.2">
      <c r="A71" s="379"/>
      <c r="B71" s="379"/>
      <c r="C71" s="379"/>
      <c r="D71" s="426"/>
      <c r="E71" s="426"/>
      <c r="F71" s="426"/>
      <c r="G71" s="426"/>
      <c r="H71" s="426"/>
      <c r="I71" s="426"/>
      <c r="J71" s="426"/>
      <c r="K71" s="426"/>
      <c r="Y71" s="378"/>
      <c r="Z71" s="378"/>
      <c r="AA71" s="378"/>
      <c r="AB71" s="378"/>
      <c r="AC71" s="378"/>
      <c r="AD71" s="378"/>
      <c r="AE71" s="378"/>
      <c r="AF71" s="378"/>
      <c r="AG71" s="378"/>
      <c r="AH71" s="378"/>
      <c r="AI71" s="378"/>
      <c r="AJ71" s="378"/>
      <c r="AK71" s="378"/>
      <c r="AL71" s="378"/>
      <c r="AM71" s="378"/>
      <c r="BG71" s="378"/>
      <c r="BH71" s="378"/>
      <c r="BI71" s="378"/>
      <c r="BJ71" s="378"/>
      <c r="BK71" s="378"/>
      <c r="BL71" s="378"/>
      <c r="BM71" s="378"/>
      <c r="BN71" s="378"/>
      <c r="BO71" s="378"/>
      <c r="BP71" s="378"/>
      <c r="BQ71" s="378"/>
      <c r="BR71" s="378"/>
      <c r="BS71" s="378"/>
      <c r="BT71" s="378"/>
    </row>
    <row r="72" spans="1:72" s="377" customFormat="1" ht="29.25" customHeight="1" x14ac:dyDescent="0.2">
      <c r="A72" s="379"/>
      <c r="B72" s="379"/>
      <c r="C72" s="379"/>
      <c r="D72" s="426"/>
      <c r="E72" s="426"/>
      <c r="F72" s="426"/>
      <c r="G72" s="426"/>
      <c r="H72" s="426"/>
      <c r="I72" s="426"/>
      <c r="J72" s="426"/>
      <c r="K72" s="426"/>
      <c r="Y72" s="378"/>
      <c r="Z72" s="378"/>
      <c r="AA72" s="378"/>
      <c r="AB72" s="378"/>
      <c r="AC72" s="378"/>
      <c r="AD72" s="378"/>
      <c r="AE72" s="378"/>
      <c r="AF72" s="378"/>
      <c r="AG72" s="378"/>
      <c r="AH72" s="378"/>
      <c r="AI72" s="378"/>
      <c r="AJ72" s="378"/>
      <c r="AK72" s="378"/>
      <c r="AL72" s="378"/>
      <c r="AM72" s="378"/>
      <c r="BG72" s="378"/>
      <c r="BH72" s="378"/>
      <c r="BI72" s="378"/>
      <c r="BJ72" s="378"/>
      <c r="BK72" s="378"/>
      <c r="BL72" s="378"/>
      <c r="BM72" s="378"/>
      <c r="BN72" s="378"/>
      <c r="BO72" s="378"/>
      <c r="BP72" s="378"/>
      <c r="BQ72" s="378"/>
      <c r="BR72" s="378"/>
      <c r="BS72" s="378"/>
      <c r="BT72" s="378"/>
    </row>
    <row r="73" spans="1:72" s="377" customFormat="1" ht="29.25" customHeight="1" x14ac:dyDescent="0.2">
      <c r="A73" s="379"/>
      <c r="B73" s="379"/>
      <c r="C73" s="379"/>
      <c r="D73" s="426"/>
      <c r="E73" s="426"/>
      <c r="F73" s="426"/>
      <c r="G73" s="426"/>
      <c r="H73" s="426"/>
      <c r="I73" s="426"/>
      <c r="J73" s="426"/>
      <c r="K73" s="426"/>
      <c r="Y73" s="378"/>
      <c r="Z73" s="378"/>
      <c r="AA73" s="378"/>
      <c r="AB73" s="378"/>
      <c r="AC73" s="378"/>
      <c r="AD73" s="378"/>
      <c r="AE73" s="378"/>
      <c r="AF73" s="378"/>
      <c r="AG73" s="378"/>
      <c r="AH73" s="378"/>
      <c r="AI73" s="378"/>
      <c r="AJ73" s="378"/>
      <c r="AK73" s="378"/>
      <c r="AL73" s="378"/>
      <c r="AM73" s="378"/>
      <c r="BG73" s="378"/>
      <c r="BH73" s="378"/>
      <c r="BI73" s="378"/>
      <c r="BJ73" s="378"/>
      <c r="BK73" s="378"/>
      <c r="BL73" s="378"/>
      <c r="BM73" s="378"/>
      <c r="BN73" s="378"/>
      <c r="BO73" s="378"/>
      <c r="BP73" s="378"/>
      <c r="BQ73" s="378"/>
      <c r="BR73" s="378"/>
      <c r="BS73" s="378"/>
      <c r="BT73" s="378"/>
    </row>
    <row r="74" spans="1:72" s="377" customFormat="1" ht="29.25" customHeight="1" x14ac:dyDescent="0.2">
      <c r="A74" s="379"/>
      <c r="B74" s="379"/>
      <c r="C74" s="379"/>
      <c r="D74" s="426"/>
      <c r="E74" s="426"/>
      <c r="F74" s="426"/>
      <c r="G74" s="426"/>
      <c r="H74" s="426"/>
      <c r="I74" s="426"/>
      <c r="J74" s="426"/>
      <c r="K74" s="426"/>
      <c r="Y74" s="378"/>
      <c r="Z74" s="378"/>
      <c r="AA74" s="378"/>
      <c r="AB74" s="378"/>
      <c r="AC74" s="378"/>
      <c r="AD74" s="378"/>
      <c r="AE74" s="378"/>
      <c r="AF74" s="378"/>
      <c r="AG74" s="378"/>
      <c r="AH74" s="378"/>
      <c r="AI74" s="378"/>
      <c r="AJ74" s="378"/>
      <c r="AK74" s="378"/>
      <c r="AL74" s="378"/>
      <c r="AM74" s="378"/>
      <c r="BG74" s="378"/>
      <c r="BH74" s="378"/>
      <c r="BI74" s="378"/>
      <c r="BJ74" s="378"/>
      <c r="BK74" s="378"/>
      <c r="BL74" s="378"/>
      <c r="BM74" s="378"/>
      <c r="BN74" s="378"/>
      <c r="BO74" s="378"/>
      <c r="BP74" s="378"/>
      <c r="BQ74" s="378"/>
      <c r="BR74" s="378"/>
      <c r="BS74" s="378"/>
      <c r="BT74" s="378"/>
    </row>
    <row r="75" spans="1:72" s="377" customFormat="1" ht="29.25" customHeight="1" x14ac:dyDescent="0.2">
      <c r="A75" s="379"/>
      <c r="B75" s="379"/>
      <c r="C75" s="379"/>
      <c r="D75" s="426"/>
      <c r="E75" s="426"/>
      <c r="F75" s="426"/>
      <c r="G75" s="426"/>
      <c r="H75" s="426"/>
      <c r="I75" s="426"/>
      <c r="J75" s="426"/>
      <c r="K75" s="426"/>
      <c r="Y75" s="378"/>
      <c r="Z75" s="378"/>
      <c r="AA75" s="378"/>
      <c r="AB75" s="378"/>
      <c r="AC75" s="378"/>
      <c r="AD75" s="378"/>
      <c r="AE75" s="378"/>
      <c r="AF75" s="378"/>
      <c r="AG75" s="378"/>
      <c r="AH75" s="378"/>
      <c r="AI75" s="378"/>
      <c r="AJ75" s="378"/>
      <c r="AK75" s="378"/>
      <c r="AL75" s="378"/>
      <c r="AM75" s="378"/>
      <c r="BG75" s="378"/>
      <c r="BH75" s="378"/>
      <c r="BI75" s="378"/>
      <c r="BJ75" s="378"/>
      <c r="BK75" s="378"/>
      <c r="BL75" s="378"/>
      <c r="BM75" s="378"/>
      <c r="BN75" s="378"/>
      <c r="BO75" s="378"/>
      <c r="BP75" s="378"/>
      <c r="BQ75" s="378"/>
      <c r="BR75" s="378"/>
      <c r="BS75" s="378"/>
      <c r="BT75" s="378"/>
    </row>
    <row r="76" spans="1:72" s="377" customFormat="1" ht="29.25" customHeight="1" x14ac:dyDescent="0.2">
      <c r="A76" s="379"/>
      <c r="B76" s="379"/>
      <c r="C76" s="379"/>
      <c r="D76" s="426"/>
      <c r="E76" s="426"/>
      <c r="F76" s="426"/>
      <c r="G76" s="426"/>
      <c r="H76" s="426"/>
      <c r="I76" s="426"/>
      <c r="J76" s="426"/>
      <c r="K76" s="426"/>
      <c r="Y76" s="378"/>
      <c r="Z76" s="378"/>
      <c r="AA76" s="378"/>
      <c r="AB76" s="378"/>
      <c r="AC76" s="378"/>
      <c r="AD76" s="378"/>
      <c r="AE76" s="378"/>
      <c r="AF76" s="378"/>
      <c r="AG76" s="378"/>
      <c r="AH76" s="378"/>
      <c r="AI76" s="378"/>
      <c r="AJ76" s="378"/>
      <c r="AK76" s="378"/>
      <c r="AL76" s="378"/>
      <c r="AM76" s="378"/>
      <c r="BG76" s="378"/>
      <c r="BH76" s="378"/>
      <c r="BI76" s="378"/>
      <c r="BJ76" s="378"/>
      <c r="BK76" s="378"/>
      <c r="BL76" s="378"/>
      <c r="BM76" s="378"/>
      <c r="BN76" s="378"/>
      <c r="BO76" s="378"/>
      <c r="BP76" s="378"/>
      <c r="BQ76" s="378"/>
      <c r="BR76" s="378"/>
      <c r="BS76" s="378"/>
      <c r="BT76" s="378"/>
    </row>
    <row r="77" spans="1:72" s="377" customFormat="1" ht="29.25" customHeight="1" x14ac:dyDescent="0.2">
      <c r="A77" s="379"/>
      <c r="B77" s="379"/>
      <c r="C77" s="379"/>
      <c r="D77" s="426"/>
      <c r="E77" s="426"/>
      <c r="F77" s="426"/>
      <c r="G77" s="426"/>
      <c r="H77" s="426"/>
      <c r="I77" s="426"/>
      <c r="J77" s="426"/>
      <c r="K77" s="426"/>
      <c r="Y77" s="378"/>
      <c r="Z77" s="378"/>
      <c r="AA77" s="378"/>
      <c r="AB77" s="378"/>
      <c r="AC77" s="378"/>
      <c r="AD77" s="378"/>
      <c r="AE77" s="378"/>
      <c r="AF77" s="378"/>
      <c r="AG77" s="378"/>
      <c r="AH77" s="378"/>
      <c r="AI77" s="378"/>
      <c r="AJ77" s="378"/>
      <c r="AK77" s="378"/>
      <c r="AL77" s="378"/>
      <c r="AM77" s="378"/>
      <c r="BG77" s="378"/>
      <c r="BH77" s="378"/>
      <c r="BI77" s="378"/>
      <c r="BJ77" s="378"/>
      <c r="BK77" s="378"/>
      <c r="BL77" s="378"/>
      <c r="BM77" s="378"/>
      <c r="BN77" s="378"/>
      <c r="BO77" s="378"/>
      <c r="BP77" s="378"/>
      <c r="BQ77" s="378"/>
      <c r="BR77" s="378"/>
      <c r="BS77" s="378"/>
      <c r="BT77" s="378"/>
    </row>
    <row r="78" spans="1:72" s="377" customFormat="1" ht="14.25" x14ac:dyDescent="0.2">
      <c r="G78" s="380"/>
      <c r="H78" s="380"/>
      <c r="BG78" s="378"/>
      <c r="BH78" s="378"/>
      <c r="BI78" s="378"/>
      <c r="BJ78" s="378"/>
      <c r="BK78" s="378"/>
      <c r="BL78" s="378"/>
      <c r="BM78" s="378"/>
      <c r="BN78" s="378"/>
      <c r="BO78" s="378"/>
      <c r="BP78" s="378"/>
      <c r="BQ78" s="378"/>
      <c r="BR78" s="378"/>
      <c r="BS78" s="378"/>
      <c r="BT78" s="378"/>
    </row>
    <row r="79" spans="1:72" s="377" customFormat="1" ht="15" x14ac:dyDescent="0.25">
      <c r="A79" s="383" t="s">
        <v>57</v>
      </c>
      <c r="D79" s="429" t="s">
        <v>58</v>
      </c>
      <c r="F79" s="429"/>
      <c r="K79" s="430"/>
      <c r="L79" s="430"/>
      <c r="M79" s="430"/>
      <c r="N79" s="430"/>
      <c r="O79" s="430"/>
      <c r="P79" s="430"/>
      <c r="Q79" s="430"/>
      <c r="R79" s="430"/>
      <c r="S79" s="430"/>
      <c r="T79" s="430"/>
      <c r="U79" s="430"/>
      <c r="V79" s="430"/>
      <c r="BG79" s="378"/>
      <c r="BH79" s="378"/>
      <c r="BI79" s="378"/>
      <c r="BJ79" s="378"/>
      <c r="BK79" s="378"/>
      <c r="BL79" s="378"/>
      <c r="BM79" s="378"/>
      <c r="BN79" s="378"/>
      <c r="BO79" s="378"/>
      <c r="BP79" s="378"/>
      <c r="BQ79" s="378"/>
      <c r="BR79" s="378"/>
      <c r="BS79" s="378"/>
      <c r="BT79" s="378"/>
    </row>
    <row r="80" spans="1:72" s="377" customFormat="1" ht="15" x14ac:dyDescent="0.25">
      <c r="D80" s="422" t="s">
        <v>59</v>
      </c>
      <c r="E80" s="422" t="s">
        <v>60</v>
      </c>
      <c r="F80" s="422" t="s">
        <v>61</v>
      </c>
      <c r="G80" s="422" t="s">
        <v>62</v>
      </c>
      <c r="H80" s="422" t="s">
        <v>61</v>
      </c>
      <c r="I80" s="422" t="s">
        <v>63</v>
      </c>
      <c r="J80" s="422" t="s">
        <v>63</v>
      </c>
      <c r="K80" s="422" t="s">
        <v>62</v>
      </c>
      <c r="L80" s="422" t="s">
        <v>64</v>
      </c>
      <c r="M80" s="422" t="s">
        <v>65</v>
      </c>
      <c r="N80" s="422" t="s">
        <v>65</v>
      </c>
      <c r="O80" s="422" t="s">
        <v>66</v>
      </c>
      <c r="P80" s="422" t="s">
        <v>67</v>
      </c>
      <c r="Q80" s="431"/>
      <c r="R80" s="431"/>
      <c r="S80" s="432"/>
      <c r="T80" s="432"/>
      <c r="U80" s="432"/>
      <c r="V80" s="432"/>
      <c r="W80" s="625"/>
      <c r="X80" s="625"/>
      <c r="Y80" s="625"/>
      <c r="Z80" s="625"/>
      <c r="AA80" s="625"/>
      <c r="AB80" s="625"/>
      <c r="AC80" s="625"/>
      <c r="AD80" s="625"/>
      <c r="AE80" s="403"/>
      <c r="AF80" s="403"/>
      <c r="AG80" s="403"/>
      <c r="AH80" s="403"/>
      <c r="AI80" s="625"/>
      <c r="AJ80" s="625"/>
      <c r="AK80" s="625"/>
      <c r="AL80" s="625"/>
      <c r="AM80" s="380"/>
      <c r="BG80" s="378"/>
      <c r="BH80" s="378"/>
      <c r="BI80" s="378"/>
      <c r="BJ80" s="378"/>
      <c r="BK80" s="378"/>
      <c r="BL80" s="378"/>
      <c r="BM80" s="378"/>
      <c r="BN80" s="378"/>
      <c r="BO80" s="378"/>
      <c r="BP80" s="378"/>
      <c r="BQ80" s="378"/>
      <c r="BR80" s="378"/>
      <c r="BS80" s="378"/>
      <c r="BT80" s="378"/>
    </row>
    <row r="81" spans="1:72" s="377" customFormat="1" ht="18.75" customHeight="1" x14ac:dyDescent="0.2">
      <c r="A81" s="626" t="s">
        <v>326</v>
      </c>
      <c r="B81" s="627"/>
      <c r="C81" s="627"/>
      <c r="D81" s="433"/>
      <c r="E81" s="428" t="s">
        <v>69</v>
      </c>
      <c r="F81" s="428" t="s">
        <v>69</v>
      </c>
      <c r="G81" s="428" t="s">
        <v>69</v>
      </c>
      <c r="H81" s="428" t="s">
        <v>69</v>
      </c>
      <c r="I81" s="428" t="s">
        <v>69</v>
      </c>
      <c r="J81" s="428" t="s">
        <v>69</v>
      </c>
      <c r="K81" s="428" t="s">
        <v>69</v>
      </c>
      <c r="L81" s="428" t="s">
        <v>69</v>
      </c>
      <c r="M81" s="428" t="s">
        <v>69</v>
      </c>
      <c r="N81" s="428" t="s">
        <v>69</v>
      </c>
      <c r="O81" s="428" t="s">
        <v>69</v>
      </c>
      <c r="P81" s="434"/>
      <c r="Q81" s="435"/>
      <c r="R81" s="435"/>
      <c r="S81" s="435"/>
      <c r="T81" s="435"/>
      <c r="U81" s="435"/>
      <c r="V81" s="435"/>
      <c r="W81" s="403"/>
      <c r="X81" s="403"/>
      <c r="Y81" s="403"/>
      <c r="Z81" s="403"/>
      <c r="AA81" s="403"/>
      <c r="AB81" s="403"/>
      <c r="AC81" s="403"/>
      <c r="AD81" s="403"/>
      <c r="AE81" s="403"/>
      <c r="AF81" s="403"/>
      <c r="AG81" s="403"/>
      <c r="AH81" s="403"/>
      <c r="AI81" s="403"/>
      <c r="AJ81" s="403"/>
      <c r="AK81" s="403"/>
      <c r="AL81" s="403"/>
      <c r="AM81" s="380"/>
      <c r="BG81" s="378"/>
      <c r="BH81" s="378"/>
      <c r="BI81" s="378"/>
      <c r="BJ81" s="378"/>
      <c r="BK81" s="378"/>
      <c r="BL81" s="378"/>
      <c r="BM81" s="378"/>
      <c r="BN81" s="378"/>
      <c r="BO81" s="378"/>
      <c r="BP81" s="378"/>
      <c r="BQ81" s="378"/>
      <c r="BR81" s="378"/>
      <c r="BS81" s="378"/>
      <c r="BT81" s="378"/>
    </row>
    <row r="82" spans="1:72" s="377" customFormat="1" ht="28.5" customHeight="1" x14ac:dyDescent="0.2">
      <c r="A82" s="626" t="s">
        <v>327</v>
      </c>
      <c r="B82" s="627"/>
      <c r="C82" s="627"/>
      <c r="D82" s="433"/>
      <c r="E82" s="428" t="s">
        <v>69</v>
      </c>
      <c r="F82" s="428" t="s">
        <v>69</v>
      </c>
      <c r="G82" s="428" t="s">
        <v>69</v>
      </c>
      <c r="H82" s="428" t="s">
        <v>69</v>
      </c>
      <c r="I82" s="428" t="s">
        <v>69</v>
      </c>
      <c r="J82" s="428" t="s">
        <v>69</v>
      </c>
      <c r="K82" s="428" t="s">
        <v>69</v>
      </c>
      <c r="L82" s="428" t="s">
        <v>69</v>
      </c>
      <c r="M82" s="428" t="s">
        <v>69</v>
      </c>
      <c r="N82" s="428" t="s">
        <v>69</v>
      </c>
      <c r="O82" s="428" t="s">
        <v>69</v>
      </c>
      <c r="P82" s="434"/>
      <c r="Q82" s="435"/>
      <c r="R82" s="435"/>
      <c r="S82" s="435"/>
      <c r="T82" s="435"/>
      <c r="U82" s="435"/>
      <c r="V82" s="435"/>
      <c r="W82" s="403"/>
      <c r="X82" s="403"/>
      <c r="Y82" s="403"/>
      <c r="Z82" s="403"/>
      <c r="AA82" s="403"/>
      <c r="AB82" s="403"/>
      <c r="AC82" s="403"/>
      <c r="AD82" s="403"/>
      <c r="AE82" s="403"/>
      <c r="AF82" s="403"/>
      <c r="AG82" s="403"/>
      <c r="AH82" s="403"/>
      <c r="AI82" s="403"/>
      <c r="AJ82" s="403"/>
      <c r="AK82" s="403"/>
      <c r="AL82" s="403"/>
      <c r="AM82" s="380"/>
      <c r="BG82" s="378"/>
      <c r="BH82" s="378"/>
      <c r="BI82" s="378"/>
      <c r="BJ82" s="378"/>
      <c r="BK82" s="378"/>
      <c r="BL82" s="378"/>
      <c r="BM82" s="378"/>
      <c r="BN82" s="378"/>
      <c r="BO82" s="378"/>
      <c r="BP82" s="378"/>
      <c r="BQ82" s="378"/>
      <c r="BR82" s="378"/>
      <c r="BS82" s="378"/>
      <c r="BT82" s="378"/>
    </row>
    <row r="83" spans="1:72" s="377" customFormat="1" ht="33" customHeight="1" x14ac:dyDescent="0.2">
      <c r="A83" s="623" t="s">
        <v>328</v>
      </c>
      <c r="B83" s="624"/>
      <c r="C83" s="624"/>
      <c r="D83" s="436"/>
      <c r="E83" s="428" t="s">
        <v>69</v>
      </c>
      <c r="F83" s="428" t="s">
        <v>69</v>
      </c>
      <c r="G83" s="428" t="s">
        <v>69</v>
      </c>
      <c r="H83" s="428" t="s">
        <v>69</v>
      </c>
      <c r="I83" s="428" t="s">
        <v>69</v>
      </c>
      <c r="J83" s="428" t="s">
        <v>69</v>
      </c>
      <c r="K83" s="428" t="s">
        <v>69</v>
      </c>
      <c r="L83" s="428" t="s">
        <v>69</v>
      </c>
      <c r="M83" s="428" t="s">
        <v>69</v>
      </c>
      <c r="N83" s="428" t="s">
        <v>69</v>
      </c>
      <c r="O83" s="428" t="s">
        <v>69</v>
      </c>
      <c r="P83" s="434"/>
      <c r="Q83" s="435"/>
      <c r="R83" s="435"/>
      <c r="S83" s="435"/>
      <c r="T83" s="435"/>
      <c r="U83" s="435"/>
      <c r="V83" s="435"/>
      <c r="W83" s="403"/>
      <c r="X83" s="403"/>
      <c r="Y83" s="403"/>
      <c r="Z83" s="403"/>
      <c r="AA83" s="403"/>
      <c r="AB83" s="403"/>
      <c r="AC83" s="403"/>
      <c r="AD83" s="403"/>
      <c r="AE83" s="403"/>
      <c r="AF83" s="403"/>
      <c r="AG83" s="403"/>
      <c r="AH83" s="403"/>
      <c r="AI83" s="403"/>
      <c r="AJ83" s="403"/>
      <c r="AK83" s="403"/>
      <c r="AL83" s="403"/>
      <c r="AM83" s="380"/>
      <c r="BG83" s="378"/>
      <c r="BH83" s="378"/>
      <c r="BI83" s="378"/>
      <c r="BJ83" s="378"/>
      <c r="BK83" s="378"/>
      <c r="BL83" s="378"/>
      <c r="BM83" s="378"/>
      <c r="BN83" s="378"/>
      <c r="BO83" s="378"/>
      <c r="BP83" s="378"/>
      <c r="BQ83" s="378"/>
      <c r="BR83" s="378"/>
      <c r="BS83" s="378"/>
      <c r="BT83" s="378"/>
    </row>
    <row r="84" spans="1:72" s="377" customFormat="1" ht="28.5" customHeight="1" x14ac:dyDescent="0.2">
      <c r="A84" s="623" t="s">
        <v>329</v>
      </c>
      <c r="B84" s="624"/>
      <c r="C84" s="624"/>
      <c r="D84" s="436"/>
      <c r="E84" s="428"/>
      <c r="F84" s="428"/>
      <c r="G84" s="428" t="s">
        <v>69</v>
      </c>
      <c r="H84" s="428" t="s">
        <v>69</v>
      </c>
      <c r="I84" s="428" t="s">
        <v>69</v>
      </c>
      <c r="J84" s="428" t="s">
        <v>69</v>
      </c>
      <c r="K84" s="428" t="s">
        <v>69</v>
      </c>
      <c r="L84" s="428" t="s">
        <v>69</v>
      </c>
      <c r="M84" s="428" t="s">
        <v>69</v>
      </c>
      <c r="N84" s="428" t="s">
        <v>69</v>
      </c>
      <c r="O84" s="428" t="s">
        <v>69</v>
      </c>
      <c r="P84" s="434"/>
      <c r="Q84" s="435"/>
      <c r="R84" s="435"/>
      <c r="S84" s="435"/>
      <c r="T84" s="435"/>
      <c r="U84" s="435"/>
      <c r="V84" s="435"/>
      <c r="W84" s="625"/>
      <c r="X84" s="625"/>
      <c r="Y84" s="625"/>
      <c r="Z84" s="625"/>
      <c r="AA84" s="380"/>
      <c r="AB84" s="380"/>
      <c r="AC84" s="380"/>
      <c r="AD84" s="380"/>
      <c r="AE84" s="380"/>
      <c r="AF84" s="380"/>
      <c r="AG84" s="380"/>
      <c r="AH84" s="380"/>
      <c r="AI84" s="380"/>
      <c r="AJ84" s="380"/>
      <c r="AK84" s="380"/>
      <c r="AL84" s="380"/>
      <c r="AM84" s="382"/>
      <c r="BG84" s="378"/>
      <c r="BH84" s="378"/>
      <c r="BI84" s="378"/>
      <c r="BJ84" s="378"/>
      <c r="BK84" s="378"/>
      <c r="BL84" s="378"/>
      <c r="BM84" s="378"/>
      <c r="BN84" s="378"/>
      <c r="BO84" s="378"/>
      <c r="BP84" s="378"/>
      <c r="BQ84" s="378"/>
      <c r="BR84" s="378"/>
      <c r="BS84" s="378"/>
      <c r="BT84" s="378"/>
    </row>
    <row r="85" spans="1:72" s="377" customFormat="1" ht="42" customHeight="1" x14ac:dyDescent="0.2">
      <c r="A85" s="623" t="s">
        <v>330</v>
      </c>
      <c r="B85" s="624"/>
      <c r="C85" s="624"/>
      <c r="D85" s="436"/>
      <c r="E85" s="428"/>
      <c r="F85" s="428"/>
      <c r="G85" s="428" t="s">
        <v>69</v>
      </c>
      <c r="H85" s="428" t="s">
        <v>69</v>
      </c>
      <c r="I85" s="428" t="s">
        <v>69</v>
      </c>
      <c r="J85" s="428" t="s">
        <v>69</v>
      </c>
      <c r="K85" s="428" t="s">
        <v>69</v>
      </c>
      <c r="L85" s="428" t="s">
        <v>69</v>
      </c>
      <c r="M85" s="428" t="s">
        <v>69</v>
      </c>
      <c r="N85" s="428" t="s">
        <v>69</v>
      </c>
      <c r="O85" s="428" t="s">
        <v>69</v>
      </c>
      <c r="P85" s="437"/>
      <c r="Q85" s="438"/>
      <c r="R85" s="438"/>
      <c r="S85" s="438"/>
      <c r="T85" s="438"/>
      <c r="U85" s="438"/>
      <c r="V85" s="438"/>
    </row>
    <row r="86" spans="1:72" s="377" customFormat="1" ht="27.75" customHeight="1" x14ac:dyDescent="0.2">
      <c r="A86" s="623" t="s">
        <v>331</v>
      </c>
      <c r="B86" s="624"/>
      <c r="C86" s="624"/>
      <c r="D86" s="436"/>
      <c r="E86" s="428"/>
      <c r="F86" s="428"/>
      <c r="G86" s="428"/>
      <c r="H86" s="428"/>
      <c r="I86" s="428"/>
      <c r="J86" s="428" t="s">
        <v>69</v>
      </c>
      <c r="K86" s="428" t="s">
        <v>69</v>
      </c>
      <c r="L86" s="428" t="s">
        <v>69</v>
      </c>
      <c r="M86" s="428" t="s">
        <v>69</v>
      </c>
      <c r="N86" s="428" t="s">
        <v>69</v>
      </c>
      <c r="O86" s="428" t="s">
        <v>69</v>
      </c>
      <c r="P86" s="437"/>
      <c r="Q86" s="438"/>
      <c r="R86" s="438"/>
      <c r="S86" s="438"/>
      <c r="T86" s="438"/>
      <c r="U86" s="438"/>
      <c r="V86" s="438"/>
      <c r="BG86" s="378"/>
      <c r="BH86" s="378"/>
      <c r="BI86" s="378"/>
      <c r="BJ86" s="378"/>
      <c r="BK86" s="378"/>
      <c r="BL86" s="378"/>
      <c r="BM86" s="378"/>
      <c r="BN86" s="378"/>
      <c r="BO86" s="378"/>
      <c r="BP86" s="378"/>
      <c r="BQ86" s="378"/>
      <c r="BR86" s="378"/>
      <c r="BS86" s="378"/>
      <c r="BT86" s="378"/>
    </row>
    <row r="87" spans="1:72" s="377" customFormat="1" ht="15" x14ac:dyDescent="0.25">
      <c r="A87" s="439"/>
      <c r="B87" s="439"/>
      <c r="C87" s="439"/>
      <c r="D87" s="439"/>
      <c r="E87" s="439"/>
      <c r="F87" s="439"/>
      <c r="G87" s="439"/>
      <c r="H87" s="439"/>
      <c r="I87" s="439"/>
      <c r="J87" s="439"/>
      <c r="M87" s="440"/>
      <c r="N87" s="440"/>
      <c r="O87" s="440"/>
      <c r="P87" s="440"/>
      <c r="Q87" s="440"/>
      <c r="R87" s="440"/>
      <c r="S87" s="440"/>
      <c r="T87" s="440"/>
      <c r="U87" s="440"/>
      <c r="V87" s="440"/>
      <c r="W87" s="440"/>
      <c r="Y87" s="378"/>
      <c r="Z87" s="378"/>
      <c r="AA87" s="378"/>
      <c r="AB87" s="378"/>
      <c r="AC87" s="378"/>
      <c r="AD87" s="378"/>
      <c r="AE87" s="378"/>
      <c r="AF87" s="378"/>
      <c r="AG87" s="378"/>
      <c r="AH87" s="378"/>
      <c r="AI87" s="378"/>
      <c r="AJ87" s="378"/>
      <c r="AK87" s="378"/>
      <c r="AL87" s="378"/>
      <c r="AM87" s="378"/>
      <c r="BG87" s="378"/>
      <c r="BH87" s="378"/>
      <c r="BI87" s="378"/>
      <c r="BJ87" s="378"/>
      <c r="BK87" s="378"/>
      <c r="BL87" s="378"/>
      <c r="BM87" s="378"/>
      <c r="BN87" s="378"/>
      <c r="BO87" s="378"/>
      <c r="BP87" s="378"/>
      <c r="BQ87" s="378"/>
      <c r="BR87" s="378"/>
      <c r="BS87" s="378"/>
      <c r="BT87" s="378"/>
    </row>
    <row r="88" spans="1:72" s="377" customFormat="1" ht="15" x14ac:dyDescent="0.25">
      <c r="A88" s="439"/>
      <c r="B88" s="439"/>
      <c r="C88" s="439"/>
      <c r="D88" s="439"/>
      <c r="E88" s="439"/>
      <c r="F88" s="439"/>
      <c r="G88" s="439"/>
      <c r="H88" s="439"/>
      <c r="I88" s="439"/>
      <c r="J88" s="439"/>
      <c r="Y88" s="378"/>
      <c r="Z88" s="378"/>
      <c r="AA88" s="378"/>
      <c r="AB88" s="378"/>
      <c r="AC88" s="378"/>
      <c r="AD88" s="378"/>
      <c r="AE88" s="378"/>
      <c r="AF88" s="378"/>
      <c r="AG88" s="378"/>
      <c r="AH88" s="378"/>
      <c r="AI88" s="378"/>
      <c r="AJ88" s="378"/>
      <c r="AK88" s="378"/>
      <c r="AL88" s="378"/>
      <c r="AM88" s="378"/>
      <c r="BG88" s="378"/>
      <c r="BH88" s="378"/>
      <c r="BI88" s="378"/>
      <c r="BJ88" s="378"/>
      <c r="BK88" s="378"/>
      <c r="BL88" s="378"/>
      <c r="BM88" s="378"/>
      <c r="BN88" s="378"/>
      <c r="BO88" s="378"/>
      <c r="BP88" s="378"/>
      <c r="BQ88" s="378"/>
      <c r="BR88" s="378"/>
      <c r="BS88" s="378"/>
      <c r="BT88" s="378"/>
    </row>
    <row r="89" spans="1:72" s="377" customFormat="1" ht="14.25" x14ac:dyDescent="0.2">
      <c r="Y89" s="378"/>
      <c r="Z89" s="378"/>
      <c r="AA89" s="378"/>
      <c r="AB89" s="378"/>
      <c r="AC89" s="378"/>
      <c r="AD89" s="378"/>
      <c r="AE89" s="378"/>
      <c r="AF89" s="378"/>
      <c r="AG89" s="378"/>
      <c r="AH89" s="378"/>
      <c r="AI89" s="378"/>
      <c r="AJ89" s="378"/>
      <c r="AK89" s="378"/>
      <c r="AL89" s="378"/>
      <c r="AM89" s="378"/>
      <c r="BG89" s="378"/>
      <c r="BH89" s="378"/>
      <c r="BI89" s="378"/>
      <c r="BJ89" s="378"/>
      <c r="BK89" s="378"/>
      <c r="BL89" s="378"/>
      <c r="BM89" s="378"/>
      <c r="BN89" s="378"/>
      <c r="BO89" s="378"/>
      <c r="BP89" s="378"/>
      <c r="BQ89" s="378"/>
      <c r="BR89" s="378"/>
      <c r="BS89" s="378"/>
      <c r="BT89" s="378"/>
    </row>
    <row r="90" spans="1:72" s="377" customFormat="1" ht="14.25" x14ac:dyDescent="0.2">
      <c r="Y90" s="378"/>
      <c r="Z90" s="378"/>
      <c r="AA90" s="378"/>
      <c r="AB90" s="378"/>
      <c r="AC90" s="378"/>
      <c r="AD90" s="378"/>
      <c r="AE90" s="378"/>
      <c r="AF90" s="378"/>
      <c r="AG90" s="378"/>
      <c r="AH90" s="378"/>
      <c r="AI90" s="378"/>
      <c r="AJ90" s="378"/>
      <c r="AK90" s="378"/>
      <c r="AL90" s="378"/>
      <c r="AM90" s="378"/>
      <c r="BG90" s="378"/>
      <c r="BH90" s="378"/>
      <c r="BI90" s="378"/>
      <c r="BJ90" s="378"/>
      <c r="BK90" s="378"/>
      <c r="BL90" s="378"/>
      <c r="BM90" s="378"/>
      <c r="BN90" s="378"/>
      <c r="BO90" s="378"/>
      <c r="BP90" s="378"/>
      <c r="BQ90" s="378"/>
      <c r="BR90" s="378"/>
      <c r="BS90" s="378"/>
      <c r="BT90" s="378"/>
    </row>
    <row r="91" spans="1:72" s="377" customFormat="1" ht="14.25" x14ac:dyDescent="0.2">
      <c r="Y91" s="378"/>
      <c r="Z91" s="378"/>
      <c r="AA91" s="378"/>
      <c r="AB91" s="378"/>
      <c r="AC91" s="378"/>
      <c r="AD91" s="378"/>
      <c r="AE91" s="378"/>
      <c r="AF91" s="378"/>
      <c r="AG91" s="378"/>
      <c r="AH91" s="378"/>
      <c r="AI91" s="378"/>
      <c r="AJ91" s="378"/>
      <c r="AK91" s="378"/>
      <c r="AL91" s="378"/>
      <c r="AM91" s="378"/>
      <c r="BG91" s="378"/>
      <c r="BH91" s="378"/>
      <c r="BI91" s="378"/>
      <c r="BJ91" s="378"/>
      <c r="BK91" s="378"/>
      <c r="BL91" s="378"/>
      <c r="BM91" s="378"/>
      <c r="BN91" s="378"/>
      <c r="BO91" s="378"/>
      <c r="BP91" s="378"/>
      <c r="BQ91" s="378"/>
      <c r="BR91" s="378"/>
      <c r="BS91" s="378"/>
      <c r="BT91" s="378"/>
    </row>
    <row r="92" spans="1:72" s="377" customFormat="1" ht="14.25" x14ac:dyDescent="0.2">
      <c r="Y92" s="378"/>
      <c r="Z92" s="378"/>
      <c r="AA92" s="378"/>
      <c r="AB92" s="378"/>
      <c r="AC92" s="378"/>
      <c r="AD92" s="378"/>
      <c r="AE92" s="378"/>
      <c r="AF92" s="378"/>
      <c r="AG92" s="378"/>
      <c r="AH92" s="378"/>
      <c r="AI92" s="378"/>
      <c r="AJ92" s="378"/>
      <c r="AK92" s="378"/>
      <c r="AL92" s="378"/>
      <c r="AM92" s="378"/>
      <c r="BG92" s="378"/>
      <c r="BH92" s="378"/>
      <c r="BI92" s="378"/>
      <c r="BJ92" s="378"/>
      <c r="BK92" s="378"/>
      <c r="BL92" s="378"/>
      <c r="BM92" s="378"/>
      <c r="BN92" s="378"/>
      <c r="BO92" s="378"/>
      <c r="BP92" s="378"/>
      <c r="BQ92" s="378"/>
      <c r="BR92" s="378"/>
      <c r="BS92" s="378"/>
      <c r="BT92" s="378"/>
    </row>
    <row r="93" spans="1:72" s="377" customFormat="1" ht="14.25" x14ac:dyDescent="0.2">
      <c r="Y93" s="378"/>
      <c r="Z93" s="378"/>
      <c r="AA93" s="378"/>
      <c r="AB93" s="378"/>
      <c r="AC93" s="378"/>
      <c r="AD93" s="378"/>
      <c r="AE93" s="378"/>
      <c r="AF93" s="378"/>
      <c r="AG93" s="378"/>
      <c r="AH93" s="378"/>
      <c r="AI93" s="378"/>
      <c r="AJ93" s="378"/>
      <c r="AK93" s="378"/>
      <c r="AL93" s="378"/>
      <c r="AM93" s="378"/>
      <c r="BG93" s="378"/>
      <c r="BH93" s="378"/>
      <c r="BI93" s="378"/>
      <c r="BJ93" s="378"/>
      <c r="BK93" s="378"/>
      <c r="BL93" s="378"/>
      <c r="BM93" s="378"/>
      <c r="BN93" s="378"/>
      <c r="BO93" s="378"/>
      <c r="BP93" s="378"/>
      <c r="BQ93" s="378"/>
      <c r="BR93" s="378"/>
      <c r="BS93" s="378"/>
      <c r="BT93" s="378"/>
    </row>
    <row r="94" spans="1:72" s="377" customFormat="1" ht="14.25" x14ac:dyDescent="0.2">
      <c r="Y94" s="378"/>
      <c r="Z94" s="378"/>
      <c r="AA94" s="378"/>
      <c r="AB94" s="378"/>
      <c r="AC94" s="378"/>
      <c r="AD94" s="378"/>
      <c r="AE94" s="378"/>
      <c r="AF94" s="378"/>
      <c r="AG94" s="378"/>
      <c r="AH94" s="378"/>
      <c r="AI94" s="378"/>
      <c r="AJ94" s="378"/>
      <c r="AK94" s="378"/>
      <c r="AL94" s="378"/>
      <c r="AM94" s="378"/>
      <c r="BG94" s="378"/>
      <c r="BH94" s="378"/>
      <c r="BI94" s="378"/>
      <c r="BJ94" s="378"/>
      <c r="BK94" s="378"/>
      <c r="BL94" s="378"/>
      <c r="BM94" s="378"/>
      <c r="BN94" s="378"/>
      <c r="BO94" s="378"/>
      <c r="BP94" s="378"/>
      <c r="BQ94" s="378"/>
      <c r="BR94" s="378"/>
      <c r="BS94" s="378"/>
      <c r="BT94" s="378"/>
    </row>
    <row r="95" spans="1:72" s="378" customFormat="1" ht="14.25" x14ac:dyDescent="0.2">
      <c r="A95" s="377"/>
      <c r="B95" s="377"/>
      <c r="C95" s="377"/>
      <c r="D95" s="377"/>
      <c r="E95" s="377"/>
      <c r="F95" s="377"/>
      <c r="G95" s="377"/>
      <c r="H95" s="377"/>
      <c r="I95" s="377"/>
      <c r="J95" s="377"/>
      <c r="K95" s="377"/>
      <c r="L95" s="377"/>
      <c r="M95" s="377"/>
      <c r="N95" s="377"/>
      <c r="O95" s="377"/>
      <c r="P95" s="377"/>
      <c r="Q95" s="377"/>
      <c r="R95" s="377"/>
      <c r="S95" s="377"/>
      <c r="T95" s="377"/>
      <c r="U95" s="377"/>
      <c r="V95" s="377"/>
      <c r="W95" s="377"/>
      <c r="X95" s="377"/>
      <c r="AN95" s="377"/>
      <c r="AO95" s="377"/>
      <c r="AP95" s="377"/>
      <c r="AQ95" s="377"/>
      <c r="AR95" s="377"/>
      <c r="AS95" s="377"/>
      <c r="AT95" s="377"/>
      <c r="AU95" s="377"/>
      <c r="AV95" s="377"/>
      <c r="AW95" s="377"/>
      <c r="AX95" s="377"/>
      <c r="AY95" s="377"/>
      <c r="AZ95" s="377"/>
      <c r="BA95" s="377"/>
      <c r="BB95" s="377"/>
      <c r="BC95" s="377"/>
      <c r="BD95" s="377"/>
      <c r="BE95" s="377"/>
      <c r="BF95" s="377"/>
    </row>
    <row r="96" spans="1:72" s="378" customFormat="1" ht="14.25" x14ac:dyDescent="0.2">
      <c r="A96" s="377"/>
      <c r="B96" s="377"/>
      <c r="C96" s="377"/>
      <c r="D96" s="377"/>
      <c r="E96" s="377"/>
      <c r="F96" s="377"/>
      <c r="G96" s="377"/>
      <c r="H96" s="377"/>
      <c r="I96" s="377"/>
      <c r="J96" s="377"/>
      <c r="K96" s="377"/>
      <c r="L96" s="377"/>
      <c r="M96" s="377"/>
      <c r="N96" s="377"/>
      <c r="O96" s="377"/>
      <c r="P96" s="377"/>
      <c r="Q96" s="377"/>
      <c r="R96" s="377"/>
      <c r="S96" s="377"/>
      <c r="T96" s="377"/>
      <c r="U96" s="377"/>
      <c r="V96" s="377"/>
      <c r="W96" s="377"/>
      <c r="X96" s="377"/>
      <c r="AN96" s="377"/>
      <c r="AO96" s="377"/>
      <c r="AP96" s="377"/>
      <c r="AQ96" s="377"/>
      <c r="AR96" s="377"/>
      <c r="AS96" s="377"/>
      <c r="AT96" s="377"/>
      <c r="AU96" s="377"/>
      <c r="AV96" s="377"/>
      <c r="AW96" s="377"/>
      <c r="AX96" s="377"/>
      <c r="AY96" s="377"/>
      <c r="AZ96" s="377"/>
      <c r="BA96" s="377"/>
      <c r="BB96" s="377"/>
      <c r="BC96" s="377"/>
      <c r="BD96" s="377"/>
      <c r="BE96" s="377"/>
      <c r="BF96" s="377"/>
    </row>
    <row r="97" spans="1:58" s="378" customFormat="1" ht="14.25" x14ac:dyDescent="0.2">
      <c r="A97" s="377"/>
      <c r="B97" s="377"/>
      <c r="C97" s="377"/>
      <c r="D97" s="377"/>
      <c r="E97" s="377"/>
      <c r="F97" s="377"/>
      <c r="G97" s="377"/>
      <c r="H97" s="377"/>
      <c r="I97" s="377"/>
      <c r="J97" s="377"/>
      <c r="K97" s="377"/>
      <c r="L97" s="377"/>
      <c r="M97" s="377"/>
      <c r="N97" s="377"/>
      <c r="O97" s="377"/>
      <c r="P97" s="377"/>
      <c r="Q97" s="377"/>
      <c r="R97" s="377"/>
      <c r="S97" s="377"/>
      <c r="T97" s="377"/>
      <c r="U97" s="377"/>
      <c r="V97" s="377"/>
      <c r="W97" s="377"/>
      <c r="X97" s="377"/>
      <c r="AN97" s="377"/>
      <c r="AO97" s="377"/>
      <c r="AP97" s="377"/>
      <c r="AQ97" s="377"/>
      <c r="AR97" s="377"/>
      <c r="AS97" s="377"/>
      <c r="AT97" s="377"/>
      <c r="AU97" s="377"/>
      <c r="AV97" s="377"/>
      <c r="AW97" s="377"/>
      <c r="AX97" s="377"/>
      <c r="AY97" s="377"/>
      <c r="AZ97" s="377"/>
      <c r="BA97" s="377"/>
      <c r="BB97" s="377"/>
      <c r="BC97" s="377"/>
      <c r="BD97" s="377"/>
      <c r="BE97" s="377"/>
      <c r="BF97" s="377"/>
    </row>
    <row r="98" spans="1:58" s="440" customFormat="1" ht="14.25" x14ac:dyDescent="0.2">
      <c r="A98" s="377"/>
      <c r="B98" s="377"/>
      <c r="C98" s="377"/>
      <c r="D98" s="377"/>
      <c r="E98" s="377"/>
      <c r="F98" s="377"/>
      <c r="G98" s="377"/>
      <c r="H98" s="377"/>
      <c r="I98" s="377"/>
      <c r="J98" s="377"/>
    </row>
    <row r="99" spans="1:58" s="440" customFormat="1" ht="14.25" x14ac:dyDescent="0.2">
      <c r="A99" s="377"/>
      <c r="B99" s="377"/>
      <c r="C99" s="377"/>
      <c r="D99" s="377"/>
      <c r="E99" s="377"/>
      <c r="F99" s="377"/>
      <c r="G99" s="377"/>
      <c r="H99" s="377"/>
      <c r="I99" s="377"/>
      <c r="J99" s="377"/>
    </row>
    <row r="100" spans="1:58" s="440" customFormat="1" ht="14.25" x14ac:dyDescent="0.2"/>
    <row r="101" spans="1:58" s="440" customFormat="1" ht="14.25" x14ac:dyDescent="0.2"/>
    <row r="102" spans="1:58" s="440" customFormat="1" ht="14.25" x14ac:dyDescent="0.2"/>
    <row r="103" spans="1:58" s="440" customFormat="1" ht="14.25" x14ac:dyDescent="0.2"/>
    <row r="104" spans="1:58" s="440" customFormat="1" ht="14.25" x14ac:dyDescent="0.2"/>
    <row r="105" spans="1:58" s="440" customFormat="1" ht="14.25" x14ac:dyDescent="0.2"/>
    <row r="106" spans="1:58" s="440" customFormat="1" ht="14.25" x14ac:dyDescent="0.2"/>
    <row r="107" spans="1:58" s="440" customFormat="1" ht="14.25" x14ac:dyDescent="0.2"/>
    <row r="108" spans="1:58" s="440" customFormat="1" ht="14.25" x14ac:dyDescent="0.2"/>
    <row r="109" spans="1:58" s="440" customFormat="1" ht="14.25" x14ac:dyDescent="0.2"/>
    <row r="110" spans="1:58" s="378" customFormat="1" ht="14.25" x14ac:dyDescent="0.2">
      <c r="A110" s="440"/>
      <c r="B110" s="440"/>
      <c r="C110" s="440"/>
      <c r="D110" s="440"/>
      <c r="E110" s="440"/>
      <c r="F110" s="440"/>
      <c r="G110" s="440"/>
      <c r="H110" s="440"/>
      <c r="I110" s="440"/>
      <c r="J110" s="440"/>
      <c r="K110" s="377"/>
      <c r="L110" s="377"/>
      <c r="M110" s="377"/>
      <c r="N110" s="377"/>
      <c r="O110" s="377"/>
      <c r="P110" s="377"/>
      <c r="Q110" s="377"/>
      <c r="R110" s="377"/>
      <c r="S110" s="377"/>
      <c r="T110" s="377"/>
      <c r="U110" s="377"/>
      <c r="V110" s="377"/>
      <c r="W110" s="377"/>
      <c r="X110" s="377"/>
      <c r="AN110" s="440"/>
      <c r="AO110" s="440"/>
      <c r="AP110" s="440"/>
      <c r="AQ110" s="440"/>
      <c r="AR110" s="440"/>
      <c r="AS110" s="440"/>
      <c r="AT110" s="440"/>
      <c r="AU110" s="440"/>
      <c r="AV110" s="440"/>
      <c r="AW110" s="440"/>
      <c r="AX110" s="440"/>
      <c r="AY110" s="440"/>
      <c r="AZ110" s="440"/>
      <c r="BA110" s="440"/>
      <c r="BB110" s="440"/>
      <c r="BC110" s="440"/>
      <c r="BD110" s="440"/>
      <c r="BE110" s="440"/>
      <c r="BF110" s="440"/>
    </row>
    <row r="111" spans="1:58" s="378" customFormat="1" ht="14.25" x14ac:dyDescent="0.2">
      <c r="A111" s="440"/>
      <c r="B111" s="440"/>
      <c r="C111" s="440"/>
      <c r="D111" s="440"/>
      <c r="E111" s="440"/>
      <c r="F111" s="440"/>
      <c r="G111" s="440"/>
      <c r="H111" s="440"/>
      <c r="I111" s="440"/>
      <c r="J111" s="440"/>
      <c r="K111" s="377"/>
      <c r="L111" s="377"/>
      <c r="M111" s="377"/>
      <c r="N111" s="377"/>
      <c r="O111" s="377"/>
      <c r="P111" s="377"/>
      <c r="Q111" s="377"/>
      <c r="R111" s="377"/>
      <c r="S111" s="377"/>
      <c r="T111" s="377"/>
      <c r="U111" s="377"/>
      <c r="V111" s="377"/>
      <c r="W111" s="377"/>
      <c r="X111" s="377"/>
      <c r="AN111" s="440"/>
      <c r="AO111" s="440"/>
      <c r="AP111" s="440"/>
      <c r="AQ111" s="440"/>
      <c r="AR111" s="440"/>
      <c r="AS111" s="440"/>
      <c r="AT111" s="440"/>
      <c r="AU111" s="440"/>
      <c r="AV111" s="440"/>
      <c r="AW111" s="440"/>
      <c r="AX111" s="440"/>
      <c r="AY111" s="440"/>
      <c r="AZ111" s="440"/>
      <c r="BA111" s="440"/>
      <c r="BB111" s="440"/>
      <c r="BC111" s="440"/>
      <c r="BD111" s="440"/>
      <c r="BE111" s="440"/>
      <c r="BF111" s="440"/>
    </row>
    <row r="112" spans="1:58" s="378" customFormat="1" ht="14.25" x14ac:dyDescent="0.2">
      <c r="K112" s="377"/>
      <c r="L112" s="377"/>
      <c r="M112" s="377"/>
      <c r="N112" s="377"/>
      <c r="O112" s="377"/>
      <c r="P112" s="377"/>
      <c r="Q112" s="377"/>
      <c r="R112" s="377"/>
      <c r="S112" s="377"/>
      <c r="T112" s="377"/>
      <c r="U112" s="377"/>
      <c r="V112" s="377"/>
      <c r="W112" s="377"/>
      <c r="X112" s="377"/>
      <c r="AN112" s="440"/>
      <c r="AO112" s="440"/>
      <c r="AP112" s="440"/>
      <c r="AQ112" s="440"/>
      <c r="AR112" s="440"/>
      <c r="AS112" s="440"/>
      <c r="AT112" s="440"/>
      <c r="AU112" s="440"/>
      <c r="AV112" s="440"/>
      <c r="AW112" s="440"/>
      <c r="AX112" s="440"/>
      <c r="AY112" s="440"/>
      <c r="AZ112" s="440"/>
      <c r="BA112" s="440"/>
      <c r="BB112" s="440"/>
      <c r="BC112" s="440"/>
      <c r="BD112" s="440"/>
      <c r="BE112" s="440"/>
      <c r="BF112" s="440"/>
    </row>
    <row r="113" spans="11:58" s="378" customFormat="1" ht="14.25" x14ac:dyDescent="0.2">
      <c r="K113" s="377"/>
      <c r="L113" s="377"/>
      <c r="M113" s="377"/>
      <c r="N113" s="377"/>
      <c r="O113" s="377"/>
      <c r="P113" s="377"/>
      <c r="Q113" s="377"/>
      <c r="R113" s="377"/>
      <c r="S113" s="377"/>
      <c r="T113" s="377"/>
      <c r="U113" s="377"/>
      <c r="V113" s="377"/>
      <c r="W113" s="377"/>
      <c r="X113" s="377"/>
      <c r="AN113" s="440"/>
      <c r="AO113" s="440"/>
      <c r="AP113" s="440"/>
      <c r="AQ113" s="440"/>
      <c r="AR113" s="440"/>
      <c r="AS113" s="440"/>
      <c r="AT113" s="440"/>
      <c r="AU113" s="440"/>
      <c r="AV113" s="440"/>
      <c r="AW113" s="440"/>
      <c r="AX113" s="440"/>
      <c r="AY113" s="440"/>
      <c r="AZ113" s="440"/>
      <c r="BA113" s="440"/>
      <c r="BB113" s="440"/>
      <c r="BC113" s="440"/>
      <c r="BD113" s="440"/>
      <c r="BE113" s="440"/>
      <c r="BF113" s="440"/>
    </row>
    <row r="114" spans="11:58" s="378" customFormat="1" ht="14.25" x14ac:dyDescent="0.2">
      <c r="K114" s="377"/>
      <c r="L114" s="377"/>
      <c r="M114" s="377"/>
      <c r="N114" s="377"/>
      <c r="O114" s="377"/>
      <c r="P114" s="377"/>
      <c r="Q114" s="377"/>
      <c r="R114" s="377"/>
      <c r="S114" s="377"/>
      <c r="T114" s="377"/>
      <c r="U114" s="377"/>
      <c r="V114" s="377"/>
      <c r="W114" s="377"/>
      <c r="X114" s="377"/>
      <c r="AN114" s="440"/>
      <c r="AO114" s="440"/>
      <c r="AP114" s="440"/>
      <c r="AQ114" s="440"/>
      <c r="AR114" s="440"/>
      <c r="AS114" s="440"/>
      <c r="AT114" s="440"/>
      <c r="AU114" s="440"/>
      <c r="AV114" s="440"/>
      <c r="AW114" s="440"/>
      <c r="AX114" s="440"/>
      <c r="AY114" s="440"/>
      <c r="AZ114" s="440"/>
      <c r="BA114" s="440"/>
      <c r="BB114" s="440"/>
      <c r="BC114" s="440"/>
      <c r="BD114" s="440"/>
      <c r="BE114" s="440"/>
      <c r="BF114" s="440"/>
    </row>
    <row r="115" spans="11:58" s="378" customFormat="1" ht="14.25" x14ac:dyDescent="0.2">
      <c r="K115" s="377"/>
      <c r="L115" s="377"/>
      <c r="M115" s="377"/>
      <c r="N115" s="377"/>
      <c r="O115" s="377"/>
      <c r="P115" s="377"/>
      <c r="Q115" s="377"/>
      <c r="R115" s="377"/>
      <c r="S115" s="377"/>
      <c r="T115" s="377"/>
      <c r="U115" s="377"/>
      <c r="V115" s="377"/>
      <c r="W115" s="377"/>
      <c r="X115" s="377"/>
      <c r="AN115" s="440"/>
      <c r="AO115" s="440"/>
      <c r="AP115" s="440"/>
      <c r="AQ115" s="440"/>
      <c r="AR115" s="440"/>
      <c r="AS115" s="440"/>
      <c r="AT115" s="440"/>
      <c r="AU115" s="440"/>
      <c r="AV115" s="440"/>
      <c r="AW115" s="440"/>
      <c r="AX115" s="440"/>
      <c r="AY115" s="440"/>
      <c r="AZ115" s="440"/>
      <c r="BA115" s="440"/>
      <c r="BB115" s="440"/>
      <c r="BC115" s="440"/>
      <c r="BD115" s="440"/>
      <c r="BE115" s="440"/>
      <c r="BF115" s="440"/>
    </row>
    <row r="116" spans="11:58" s="378" customFormat="1" ht="14.25" x14ac:dyDescent="0.2">
      <c r="K116" s="377"/>
      <c r="L116" s="377"/>
      <c r="M116" s="377"/>
      <c r="N116" s="377"/>
      <c r="O116" s="377"/>
      <c r="P116" s="377"/>
      <c r="Q116" s="377"/>
      <c r="R116" s="377"/>
      <c r="S116" s="377"/>
      <c r="T116" s="377"/>
      <c r="U116" s="377"/>
      <c r="V116" s="377"/>
      <c r="W116" s="377"/>
      <c r="X116" s="377"/>
      <c r="AN116" s="440"/>
      <c r="AO116" s="440"/>
      <c r="AP116" s="440"/>
      <c r="AQ116" s="440"/>
      <c r="AR116" s="440"/>
      <c r="AS116" s="440"/>
      <c r="AT116" s="440"/>
      <c r="AU116" s="440"/>
      <c r="AV116" s="440"/>
      <c r="AW116" s="440"/>
      <c r="AX116" s="440"/>
      <c r="AY116" s="440"/>
      <c r="AZ116" s="440"/>
      <c r="BA116" s="440"/>
      <c r="BB116" s="440"/>
      <c r="BC116" s="440"/>
      <c r="BD116" s="440"/>
      <c r="BE116" s="440"/>
      <c r="BF116" s="440"/>
    </row>
    <row r="117" spans="11:58" s="378" customFormat="1" ht="14.25" x14ac:dyDescent="0.2">
      <c r="K117" s="377"/>
      <c r="L117" s="377"/>
      <c r="M117" s="377"/>
      <c r="N117" s="377"/>
      <c r="O117" s="377"/>
      <c r="P117" s="377"/>
      <c r="Q117" s="377"/>
      <c r="R117" s="377"/>
      <c r="S117" s="377"/>
      <c r="T117" s="377"/>
      <c r="U117" s="377"/>
      <c r="V117" s="377"/>
      <c r="W117" s="377"/>
      <c r="X117" s="377"/>
      <c r="AN117" s="440"/>
      <c r="AO117" s="440"/>
      <c r="AP117" s="440"/>
      <c r="AQ117" s="440"/>
      <c r="AR117" s="440"/>
      <c r="AS117" s="440"/>
      <c r="AT117" s="440"/>
      <c r="AU117" s="440"/>
      <c r="AV117" s="440"/>
      <c r="AW117" s="440"/>
      <c r="AX117" s="440"/>
      <c r="AY117" s="440"/>
      <c r="AZ117" s="440"/>
      <c r="BA117" s="440"/>
      <c r="BB117" s="440"/>
      <c r="BC117" s="440"/>
      <c r="BD117" s="440"/>
      <c r="BE117" s="440"/>
      <c r="BF117" s="440"/>
    </row>
    <row r="118" spans="11:58" s="378" customFormat="1" ht="14.25" x14ac:dyDescent="0.2">
      <c r="K118" s="377"/>
      <c r="L118" s="377"/>
      <c r="M118" s="377"/>
      <c r="N118" s="377"/>
      <c r="O118" s="377"/>
      <c r="P118" s="377"/>
      <c r="Q118" s="377"/>
      <c r="R118" s="377"/>
      <c r="S118" s="377"/>
      <c r="T118" s="377"/>
      <c r="U118" s="377"/>
      <c r="V118" s="377"/>
      <c r="W118" s="377"/>
      <c r="X118" s="377"/>
      <c r="AN118" s="440"/>
      <c r="AO118" s="440"/>
      <c r="AP118" s="440"/>
      <c r="AQ118" s="440"/>
      <c r="AR118" s="440"/>
      <c r="AS118" s="440"/>
      <c r="AT118" s="440"/>
      <c r="AU118" s="440"/>
      <c r="AV118" s="440"/>
      <c r="AW118" s="440"/>
      <c r="AX118" s="440"/>
      <c r="AY118" s="440"/>
      <c r="AZ118" s="440"/>
      <c r="BA118" s="440"/>
      <c r="BB118" s="440"/>
      <c r="BC118" s="440"/>
      <c r="BD118" s="440"/>
      <c r="BE118" s="440"/>
      <c r="BF118" s="440"/>
    </row>
    <row r="119" spans="11:58" s="378" customFormat="1" ht="14.25" x14ac:dyDescent="0.2">
      <c r="K119" s="377"/>
      <c r="L119" s="377"/>
      <c r="M119" s="377"/>
      <c r="N119" s="377"/>
      <c r="O119" s="377"/>
      <c r="P119" s="377"/>
      <c r="Q119" s="377"/>
      <c r="R119" s="377"/>
      <c r="S119" s="377"/>
      <c r="T119" s="377"/>
      <c r="U119" s="377"/>
      <c r="V119" s="377"/>
      <c r="W119" s="377"/>
      <c r="X119" s="377"/>
      <c r="AN119" s="440"/>
      <c r="AO119" s="440"/>
      <c r="AP119" s="440"/>
      <c r="AQ119" s="440"/>
      <c r="AR119" s="440"/>
      <c r="AS119" s="440"/>
      <c r="AT119" s="440"/>
      <c r="AU119" s="440"/>
      <c r="AV119" s="440"/>
      <c r="AW119" s="440"/>
      <c r="AX119" s="440"/>
      <c r="AY119" s="440"/>
      <c r="AZ119" s="440"/>
      <c r="BA119" s="440"/>
      <c r="BB119" s="440"/>
      <c r="BC119" s="440"/>
      <c r="BD119" s="440"/>
      <c r="BE119" s="440"/>
      <c r="BF119" s="440"/>
    </row>
    <row r="120" spans="11:58" s="378" customFormat="1" ht="14.25" x14ac:dyDescent="0.2">
      <c r="K120" s="377"/>
      <c r="L120" s="377"/>
      <c r="M120" s="377"/>
      <c r="N120" s="377"/>
      <c r="O120" s="377"/>
      <c r="P120" s="377"/>
      <c r="Q120" s="377"/>
      <c r="R120" s="377"/>
      <c r="S120" s="377"/>
      <c r="T120" s="377"/>
      <c r="U120" s="377"/>
      <c r="V120" s="377"/>
      <c r="W120" s="377"/>
      <c r="X120" s="377"/>
      <c r="AN120" s="440"/>
      <c r="AO120" s="440"/>
      <c r="AP120" s="440"/>
      <c r="AQ120" s="440"/>
      <c r="AR120" s="440"/>
      <c r="AS120" s="440"/>
      <c r="AT120" s="440"/>
      <c r="AU120" s="440"/>
      <c r="AV120" s="440"/>
      <c r="AW120" s="440"/>
      <c r="AX120" s="440"/>
      <c r="AY120" s="440"/>
      <c r="AZ120" s="440"/>
      <c r="BA120" s="440"/>
      <c r="BB120" s="440"/>
      <c r="BC120" s="440"/>
      <c r="BD120" s="440"/>
      <c r="BE120" s="440"/>
      <c r="BF120" s="440"/>
    </row>
    <row r="121" spans="11:58" s="378" customFormat="1" ht="14.25" x14ac:dyDescent="0.2">
      <c r="K121" s="377"/>
      <c r="L121" s="377"/>
      <c r="M121" s="377"/>
      <c r="N121" s="377"/>
      <c r="O121" s="377"/>
      <c r="P121" s="377"/>
      <c r="Q121" s="377"/>
      <c r="R121" s="377"/>
      <c r="S121" s="377"/>
      <c r="T121" s="377"/>
      <c r="U121" s="377"/>
      <c r="V121" s="377"/>
      <c r="W121" s="377"/>
      <c r="X121" s="377"/>
      <c r="AN121" s="440"/>
      <c r="AO121" s="440"/>
      <c r="AP121" s="440"/>
      <c r="AQ121" s="440"/>
      <c r="AR121" s="440"/>
      <c r="AS121" s="440"/>
      <c r="AT121" s="440"/>
      <c r="AU121" s="440"/>
      <c r="AV121" s="440"/>
      <c r="AW121" s="440"/>
      <c r="AX121" s="440"/>
      <c r="AY121" s="440"/>
      <c r="AZ121" s="440"/>
      <c r="BA121" s="440"/>
      <c r="BB121" s="440"/>
      <c r="BC121" s="440"/>
      <c r="BD121" s="440"/>
      <c r="BE121" s="440"/>
      <c r="BF121" s="440"/>
    </row>
    <row r="122" spans="11:58" s="378" customFormat="1" ht="14.25" x14ac:dyDescent="0.2">
      <c r="K122" s="377"/>
      <c r="L122" s="377"/>
      <c r="M122" s="377"/>
      <c r="N122" s="377"/>
      <c r="O122" s="377"/>
      <c r="P122" s="377"/>
      <c r="Q122" s="377"/>
      <c r="R122" s="377"/>
      <c r="S122" s="377"/>
      <c r="T122" s="377"/>
      <c r="U122" s="377"/>
      <c r="V122" s="377"/>
      <c r="W122" s="377"/>
      <c r="X122" s="377"/>
      <c r="AN122" s="440"/>
      <c r="AO122" s="440"/>
      <c r="AP122" s="440"/>
      <c r="AQ122" s="440"/>
      <c r="AR122" s="440"/>
      <c r="AS122" s="440"/>
      <c r="AT122" s="440"/>
      <c r="AU122" s="440"/>
      <c r="AV122" s="440"/>
      <c r="AW122" s="440"/>
      <c r="AX122" s="440"/>
      <c r="AY122" s="440"/>
      <c r="AZ122" s="440"/>
      <c r="BA122" s="440"/>
      <c r="BB122" s="440"/>
      <c r="BC122" s="440"/>
      <c r="BD122" s="440"/>
      <c r="BE122" s="440"/>
      <c r="BF122" s="440"/>
    </row>
    <row r="123" spans="11:58" s="378" customFormat="1" ht="14.25" x14ac:dyDescent="0.2">
      <c r="K123" s="377"/>
      <c r="L123" s="377"/>
      <c r="M123" s="377"/>
      <c r="N123" s="377"/>
      <c r="O123" s="377"/>
      <c r="P123" s="377"/>
      <c r="Q123" s="377"/>
      <c r="R123" s="377"/>
      <c r="S123" s="377"/>
      <c r="T123" s="377"/>
      <c r="U123" s="377"/>
      <c r="V123" s="377"/>
      <c r="W123" s="377"/>
      <c r="X123" s="377"/>
      <c r="AN123" s="440"/>
      <c r="AO123" s="440"/>
      <c r="AP123" s="440"/>
      <c r="AQ123" s="440"/>
      <c r="AR123" s="440"/>
      <c r="AS123" s="440"/>
      <c r="AT123" s="440"/>
      <c r="AU123" s="440"/>
      <c r="AV123" s="440"/>
      <c r="AW123" s="440"/>
      <c r="AX123" s="440"/>
      <c r="AY123" s="440"/>
      <c r="AZ123" s="440"/>
      <c r="BA123" s="440"/>
      <c r="BB123" s="440"/>
      <c r="BC123" s="440"/>
      <c r="BD123" s="440"/>
      <c r="BE123" s="440"/>
      <c r="BF123" s="440"/>
    </row>
    <row r="124" spans="11:58" s="378" customFormat="1" ht="14.25" x14ac:dyDescent="0.2">
      <c r="K124" s="377"/>
      <c r="L124" s="377"/>
      <c r="M124" s="377"/>
      <c r="N124" s="377"/>
      <c r="O124" s="377"/>
      <c r="P124" s="377"/>
      <c r="Q124" s="377"/>
      <c r="R124" s="377"/>
      <c r="S124" s="377"/>
      <c r="T124" s="377"/>
      <c r="U124" s="377"/>
      <c r="V124" s="377"/>
      <c r="W124" s="377"/>
      <c r="X124" s="377"/>
      <c r="AN124" s="440"/>
      <c r="AO124" s="440"/>
      <c r="AP124" s="440"/>
      <c r="AQ124" s="440"/>
      <c r="AR124" s="440"/>
      <c r="AS124" s="440"/>
      <c r="AT124" s="440"/>
      <c r="AU124" s="440"/>
      <c r="AV124" s="440"/>
      <c r="AW124" s="440"/>
      <c r="AX124" s="440"/>
      <c r="AY124" s="440"/>
      <c r="AZ124" s="440"/>
      <c r="BA124" s="440"/>
      <c r="BB124" s="440"/>
      <c r="BC124" s="440"/>
      <c r="BD124" s="440"/>
      <c r="BE124" s="440"/>
      <c r="BF124" s="440"/>
    </row>
    <row r="125" spans="11:58" s="378" customFormat="1" ht="14.25" x14ac:dyDescent="0.2">
      <c r="K125" s="377"/>
      <c r="L125" s="377"/>
      <c r="M125" s="377"/>
      <c r="N125" s="377"/>
      <c r="O125" s="377"/>
      <c r="P125" s="377"/>
      <c r="Q125" s="377"/>
      <c r="R125" s="377"/>
      <c r="S125" s="377"/>
      <c r="T125" s="377"/>
      <c r="U125" s="377"/>
      <c r="V125" s="377"/>
      <c r="W125" s="377"/>
      <c r="X125" s="377"/>
      <c r="AN125" s="440"/>
      <c r="AO125" s="440"/>
      <c r="AP125" s="440"/>
      <c r="AQ125" s="440"/>
      <c r="AR125" s="440"/>
      <c r="AS125" s="440"/>
      <c r="AT125" s="440"/>
      <c r="AU125" s="440"/>
      <c r="AV125" s="440"/>
      <c r="AW125" s="440"/>
      <c r="AX125" s="440"/>
      <c r="AY125" s="440"/>
      <c r="AZ125" s="440"/>
      <c r="BA125" s="440"/>
      <c r="BB125" s="440"/>
      <c r="BC125" s="440"/>
      <c r="BD125" s="440"/>
      <c r="BE125" s="440"/>
      <c r="BF125" s="440"/>
    </row>
    <row r="126" spans="11:58" s="378" customFormat="1" ht="14.25" x14ac:dyDescent="0.2">
      <c r="K126" s="377"/>
      <c r="L126" s="377"/>
      <c r="M126" s="377"/>
      <c r="N126" s="377"/>
      <c r="O126" s="377"/>
      <c r="P126" s="377"/>
      <c r="Q126" s="377"/>
      <c r="R126" s="377"/>
      <c r="S126" s="377"/>
      <c r="T126" s="377"/>
      <c r="U126" s="377"/>
      <c r="V126" s="377"/>
      <c r="W126" s="377"/>
      <c r="X126" s="377"/>
      <c r="AN126" s="440"/>
      <c r="AO126" s="440"/>
      <c r="AP126" s="440"/>
      <c r="AQ126" s="440"/>
      <c r="AR126" s="440"/>
      <c r="AS126" s="440"/>
      <c r="AT126" s="440"/>
      <c r="AU126" s="440"/>
      <c r="AV126" s="440"/>
      <c r="AW126" s="440"/>
      <c r="AX126" s="440"/>
      <c r="AY126" s="440"/>
      <c r="AZ126" s="440"/>
      <c r="BA126" s="440"/>
      <c r="BB126" s="440"/>
      <c r="BC126" s="440"/>
      <c r="BD126" s="440"/>
      <c r="BE126" s="440"/>
      <c r="BF126" s="440"/>
    </row>
    <row r="127" spans="11:58" s="378" customFormat="1" ht="14.25" x14ac:dyDescent="0.2">
      <c r="K127" s="377"/>
      <c r="L127" s="377"/>
      <c r="M127" s="377"/>
      <c r="N127" s="377"/>
      <c r="O127" s="377"/>
      <c r="P127" s="377"/>
      <c r="Q127" s="377"/>
      <c r="R127" s="377"/>
      <c r="S127" s="377"/>
      <c r="T127" s="377"/>
      <c r="U127" s="377"/>
      <c r="V127" s="377"/>
      <c r="W127" s="377"/>
      <c r="X127" s="377"/>
      <c r="AN127" s="440"/>
      <c r="AO127" s="440"/>
      <c r="AP127" s="440"/>
      <c r="AQ127" s="440"/>
      <c r="AR127" s="440"/>
      <c r="AS127" s="440"/>
      <c r="AT127" s="440"/>
      <c r="AU127" s="440"/>
      <c r="AV127" s="440"/>
      <c r="AW127" s="440"/>
      <c r="AX127" s="440"/>
      <c r="AY127" s="440"/>
      <c r="AZ127" s="440"/>
      <c r="BA127" s="440"/>
      <c r="BB127" s="440"/>
      <c r="BC127" s="440"/>
      <c r="BD127" s="440"/>
      <c r="BE127" s="440"/>
      <c r="BF127" s="440"/>
    </row>
    <row r="128" spans="11:58" s="378" customFormat="1" ht="14.25" x14ac:dyDescent="0.2">
      <c r="K128" s="377"/>
      <c r="L128" s="377"/>
      <c r="M128" s="377"/>
      <c r="N128" s="377"/>
      <c r="O128" s="377"/>
      <c r="P128" s="377"/>
      <c r="Q128" s="377"/>
      <c r="R128" s="377"/>
      <c r="S128" s="377"/>
      <c r="T128" s="377"/>
      <c r="U128" s="377"/>
      <c r="V128" s="377"/>
      <c r="W128" s="377"/>
      <c r="X128" s="377"/>
      <c r="AN128" s="440"/>
      <c r="AO128" s="440"/>
      <c r="AP128" s="440"/>
      <c r="AQ128" s="440"/>
      <c r="AR128" s="440"/>
      <c r="AS128" s="440"/>
      <c r="AT128" s="440"/>
      <c r="AU128" s="440"/>
      <c r="AV128" s="440"/>
      <c r="AW128" s="440"/>
      <c r="AX128" s="440"/>
      <c r="AY128" s="440"/>
      <c r="AZ128" s="440"/>
      <c r="BA128" s="440"/>
      <c r="BB128" s="440"/>
      <c r="BC128" s="440"/>
      <c r="BD128" s="440"/>
      <c r="BE128" s="440"/>
      <c r="BF128" s="440"/>
    </row>
    <row r="129" spans="11:58" s="378" customFormat="1" ht="14.25" x14ac:dyDescent="0.2">
      <c r="K129" s="377"/>
      <c r="L129" s="377"/>
      <c r="M129" s="377"/>
      <c r="N129" s="377"/>
      <c r="O129" s="377"/>
      <c r="P129" s="377"/>
      <c r="Q129" s="377"/>
      <c r="R129" s="377"/>
      <c r="S129" s="377"/>
      <c r="T129" s="377"/>
      <c r="U129" s="377"/>
      <c r="V129" s="377"/>
      <c r="W129" s="377"/>
      <c r="X129" s="377"/>
      <c r="AN129" s="440"/>
      <c r="AO129" s="440"/>
      <c r="AP129" s="440"/>
      <c r="AQ129" s="440"/>
      <c r="AR129" s="440"/>
      <c r="AS129" s="440"/>
      <c r="AT129" s="440"/>
      <c r="AU129" s="440"/>
      <c r="AV129" s="440"/>
      <c r="AW129" s="440"/>
      <c r="AX129" s="440"/>
      <c r="AY129" s="440"/>
      <c r="AZ129" s="440"/>
      <c r="BA129" s="440"/>
      <c r="BB129" s="440"/>
      <c r="BC129" s="440"/>
      <c r="BD129" s="440"/>
      <c r="BE129" s="440"/>
      <c r="BF129" s="440"/>
    </row>
    <row r="130" spans="11:58" s="378" customFormat="1" ht="14.25" x14ac:dyDescent="0.2">
      <c r="K130" s="377"/>
      <c r="L130" s="377"/>
      <c r="M130" s="377"/>
      <c r="N130" s="377"/>
      <c r="O130" s="377"/>
      <c r="P130" s="377"/>
      <c r="Q130" s="377"/>
      <c r="R130" s="377"/>
      <c r="S130" s="377"/>
      <c r="T130" s="377"/>
      <c r="U130" s="377"/>
      <c r="V130" s="377"/>
      <c r="W130" s="377"/>
      <c r="X130" s="377"/>
      <c r="AN130" s="440"/>
      <c r="AO130" s="440"/>
      <c r="AP130" s="440"/>
      <c r="AQ130" s="440"/>
      <c r="AR130" s="440"/>
      <c r="AS130" s="440"/>
      <c r="AT130" s="440"/>
      <c r="AU130" s="440"/>
      <c r="AV130" s="440"/>
      <c r="AW130" s="440"/>
      <c r="AX130" s="440"/>
      <c r="AY130" s="440"/>
      <c r="AZ130" s="440"/>
      <c r="BA130" s="440"/>
      <c r="BB130" s="440"/>
      <c r="BC130" s="440"/>
      <c r="BD130" s="440"/>
      <c r="BE130" s="440"/>
      <c r="BF130" s="440"/>
    </row>
    <row r="131" spans="11:58" s="378" customFormat="1" ht="14.25" x14ac:dyDescent="0.2">
      <c r="K131" s="377"/>
      <c r="L131" s="377"/>
      <c r="M131" s="377"/>
      <c r="N131" s="377"/>
      <c r="O131" s="377"/>
      <c r="P131" s="377"/>
      <c r="Q131" s="377"/>
      <c r="R131" s="377"/>
      <c r="S131" s="377"/>
      <c r="T131" s="377"/>
      <c r="U131" s="377"/>
      <c r="V131" s="377"/>
      <c r="W131" s="377"/>
      <c r="X131" s="377"/>
      <c r="AN131" s="440"/>
      <c r="AO131" s="440"/>
      <c r="AP131" s="440"/>
      <c r="AQ131" s="440"/>
      <c r="AR131" s="440"/>
      <c r="AS131" s="440"/>
      <c r="AT131" s="440"/>
      <c r="AU131" s="440"/>
      <c r="AV131" s="440"/>
      <c r="AW131" s="440"/>
      <c r="AX131" s="440"/>
      <c r="AY131" s="440"/>
      <c r="AZ131" s="440"/>
      <c r="BA131" s="440"/>
      <c r="BB131" s="440"/>
      <c r="BC131" s="440"/>
      <c r="BD131" s="440"/>
      <c r="BE131" s="440"/>
      <c r="BF131" s="440"/>
    </row>
    <row r="132" spans="11:58" s="378" customFormat="1" ht="14.25" x14ac:dyDescent="0.2">
      <c r="K132" s="377"/>
      <c r="L132" s="377"/>
      <c r="M132" s="377"/>
      <c r="N132" s="377"/>
      <c r="O132" s="377"/>
      <c r="P132" s="377"/>
      <c r="Q132" s="377"/>
      <c r="R132" s="377"/>
      <c r="S132" s="377"/>
      <c r="T132" s="377"/>
      <c r="U132" s="377"/>
      <c r="V132" s="377"/>
      <c r="W132" s="377"/>
      <c r="X132" s="377"/>
      <c r="AN132" s="440"/>
      <c r="AO132" s="440"/>
      <c r="AP132" s="440"/>
      <c r="AQ132" s="440"/>
      <c r="AR132" s="440"/>
      <c r="AS132" s="440"/>
      <c r="AT132" s="440"/>
      <c r="AU132" s="440"/>
      <c r="AV132" s="440"/>
      <c r="AW132" s="440"/>
      <c r="AX132" s="440"/>
      <c r="AY132" s="440"/>
      <c r="AZ132" s="440"/>
      <c r="BA132" s="440"/>
      <c r="BB132" s="440"/>
      <c r="BC132" s="440"/>
      <c r="BD132" s="440"/>
      <c r="BE132" s="440"/>
      <c r="BF132" s="440"/>
    </row>
    <row r="133" spans="11:58" s="378" customFormat="1" ht="14.25" x14ac:dyDescent="0.2">
      <c r="K133" s="377"/>
      <c r="L133" s="377"/>
      <c r="M133" s="377"/>
      <c r="N133" s="377"/>
      <c r="O133" s="377"/>
      <c r="P133" s="377"/>
      <c r="Q133" s="377"/>
      <c r="R133" s="377"/>
      <c r="S133" s="377"/>
      <c r="T133" s="377"/>
      <c r="U133" s="377"/>
      <c r="V133" s="377"/>
      <c r="W133" s="377"/>
      <c r="X133" s="377"/>
      <c r="AN133" s="440"/>
      <c r="AO133" s="440"/>
      <c r="AP133" s="440"/>
      <c r="AQ133" s="440"/>
      <c r="AR133" s="440"/>
      <c r="AS133" s="440"/>
      <c r="AT133" s="440"/>
      <c r="AU133" s="440"/>
      <c r="AV133" s="440"/>
      <c r="AW133" s="440"/>
      <c r="AX133" s="440"/>
      <c r="AY133" s="440"/>
      <c r="AZ133" s="440"/>
      <c r="BA133" s="440"/>
      <c r="BB133" s="440"/>
      <c r="BC133" s="440"/>
      <c r="BD133" s="440"/>
      <c r="BE133" s="440"/>
      <c r="BF133" s="440"/>
    </row>
    <row r="134" spans="11:58" s="378" customFormat="1" ht="14.25" x14ac:dyDescent="0.2">
      <c r="K134" s="377"/>
      <c r="L134" s="377"/>
      <c r="M134" s="377"/>
      <c r="N134" s="377"/>
      <c r="O134" s="377"/>
      <c r="P134" s="377"/>
      <c r="Q134" s="377"/>
      <c r="R134" s="377"/>
      <c r="S134" s="377"/>
      <c r="T134" s="377"/>
      <c r="U134" s="377"/>
      <c r="V134" s="377"/>
      <c r="W134" s="377"/>
      <c r="X134" s="377"/>
      <c r="AN134" s="440"/>
      <c r="AO134" s="440"/>
      <c r="AP134" s="440"/>
      <c r="AQ134" s="440"/>
      <c r="AR134" s="440"/>
      <c r="AS134" s="440"/>
      <c r="AT134" s="440"/>
      <c r="AU134" s="440"/>
      <c r="AV134" s="440"/>
      <c r="AW134" s="440"/>
      <c r="AX134" s="440"/>
      <c r="AY134" s="440"/>
      <c r="AZ134" s="440"/>
      <c r="BA134" s="440"/>
      <c r="BB134" s="440"/>
      <c r="BC134" s="440"/>
      <c r="BD134" s="440"/>
      <c r="BE134" s="440"/>
      <c r="BF134" s="440"/>
    </row>
    <row r="135" spans="11:58" x14ac:dyDescent="0.2">
      <c r="AN135" s="441"/>
      <c r="AO135" s="441"/>
      <c r="AP135" s="441"/>
      <c r="AQ135" s="441"/>
      <c r="AR135" s="441"/>
      <c r="AS135" s="441"/>
      <c r="AT135" s="441"/>
      <c r="AU135" s="441"/>
      <c r="AV135" s="441"/>
      <c r="AW135" s="441"/>
      <c r="AX135" s="441"/>
      <c r="AY135" s="441"/>
      <c r="AZ135" s="441"/>
      <c r="BA135" s="441"/>
      <c r="BB135" s="441"/>
      <c r="BC135" s="441"/>
      <c r="BD135" s="441"/>
      <c r="BE135" s="441"/>
      <c r="BF135" s="441"/>
    </row>
    <row r="136" spans="11:58" x14ac:dyDescent="0.2">
      <c r="AN136" s="441"/>
      <c r="AO136" s="441"/>
      <c r="AP136" s="441"/>
      <c r="AQ136" s="441"/>
      <c r="AR136" s="441"/>
      <c r="AS136" s="441"/>
      <c r="AT136" s="441"/>
      <c r="AU136" s="441"/>
      <c r="AV136" s="441"/>
      <c r="AW136" s="441"/>
      <c r="AX136" s="441"/>
      <c r="AY136" s="441"/>
      <c r="AZ136" s="441"/>
      <c r="BA136" s="441"/>
      <c r="BB136" s="441"/>
      <c r="BC136" s="441"/>
      <c r="BD136" s="441"/>
      <c r="BE136" s="441"/>
      <c r="BF136" s="441"/>
    </row>
    <row r="137" spans="11:58" x14ac:dyDescent="0.2">
      <c r="AN137" s="441"/>
      <c r="AO137" s="441"/>
      <c r="AP137" s="441"/>
      <c r="AQ137" s="441"/>
      <c r="AR137" s="441"/>
      <c r="AS137" s="441"/>
      <c r="AT137" s="441"/>
      <c r="AU137" s="441"/>
      <c r="AV137" s="441"/>
      <c r="AW137" s="441"/>
      <c r="AX137" s="441"/>
      <c r="AY137" s="441"/>
      <c r="AZ137" s="441"/>
      <c r="BA137" s="441"/>
      <c r="BB137" s="441"/>
      <c r="BC137" s="441"/>
      <c r="BD137" s="441"/>
      <c r="BE137" s="441"/>
      <c r="BF137" s="441"/>
    </row>
    <row r="138" spans="11:58" x14ac:dyDescent="0.2">
      <c r="AN138" s="441"/>
      <c r="AO138" s="441"/>
      <c r="AP138" s="441"/>
      <c r="AQ138" s="441"/>
      <c r="AR138" s="441"/>
      <c r="AS138" s="441"/>
      <c r="AT138" s="441"/>
      <c r="AU138" s="441"/>
      <c r="AV138" s="441"/>
      <c r="AW138" s="441"/>
      <c r="AX138" s="441"/>
      <c r="AY138" s="441"/>
      <c r="AZ138" s="441"/>
      <c r="BA138" s="441"/>
      <c r="BB138" s="441"/>
      <c r="BC138" s="441"/>
      <c r="BD138" s="441"/>
      <c r="BE138" s="441"/>
      <c r="BF138" s="441"/>
    </row>
    <row r="139" spans="11:58" x14ac:dyDescent="0.2">
      <c r="AN139" s="441"/>
      <c r="AO139" s="441"/>
      <c r="AP139" s="441"/>
      <c r="AQ139" s="441"/>
      <c r="AR139" s="441"/>
      <c r="AS139" s="441"/>
      <c r="AT139" s="441"/>
      <c r="AU139" s="441"/>
      <c r="AV139" s="441"/>
      <c r="AW139" s="441"/>
      <c r="AX139" s="441"/>
      <c r="AY139" s="441"/>
      <c r="AZ139" s="441"/>
      <c r="BA139" s="441"/>
      <c r="BB139" s="441"/>
      <c r="BC139" s="441"/>
      <c r="BD139" s="441"/>
      <c r="BE139" s="441"/>
      <c r="BF139" s="441"/>
    </row>
    <row r="140" spans="11:58" x14ac:dyDescent="0.2">
      <c r="AN140" s="441"/>
      <c r="AO140" s="441"/>
      <c r="AP140" s="441"/>
      <c r="AQ140" s="441"/>
      <c r="AR140" s="441"/>
      <c r="AS140" s="441"/>
      <c r="AT140" s="441"/>
      <c r="AU140" s="441"/>
      <c r="AV140" s="441"/>
      <c r="AW140" s="441"/>
      <c r="AX140" s="441"/>
      <c r="AY140" s="441"/>
      <c r="AZ140" s="441"/>
      <c r="BA140" s="441"/>
      <c r="BB140" s="441"/>
      <c r="BC140" s="441"/>
      <c r="BD140" s="441"/>
      <c r="BE140" s="441"/>
      <c r="BF140" s="441"/>
    </row>
    <row r="141" spans="11:58" x14ac:dyDescent="0.2">
      <c r="AN141" s="441"/>
      <c r="AO141" s="441"/>
      <c r="AP141" s="441"/>
      <c r="AQ141" s="441"/>
      <c r="AR141" s="441"/>
      <c r="AS141" s="441"/>
      <c r="AT141" s="441"/>
      <c r="AU141" s="441"/>
      <c r="AV141" s="441"/>
      <c r="AW141" s="441"/>
      <c r="AX141" s="441"/>
      <c r="AY141" s="441"/>
      <c r="AZ141" s="441"/>
      <c r="BA141" s="441"/>
      <c r="BB141" s="441"/>
      <c r="BC141" s="441"/>
      <c r="BD141" s="441"/>
      <c r="BE141" s="441"/>
      <c r="BF141" s="441"/>
    </row>
    <row r="142" spans="11:58" x14ac:dyDescent="0.2">
      <c r="AN142" s="441"/>
      <c r="AO142" s="441"/>
      <c r="AP142" s="441"/>
      <c r="AQ142" s="441"/>
      <c r="AR142" s="441"/>
      <c r="AS142" s="441"/>
      <c r="AT142" s="441"/>
      <c r="AU142" s="441"/>
      <c r="AV142" s="441"/>
      <c r="AW142" s="441"/>
      <c r="AX142" s="441"/>
      <c r="AY142" s="441"/>
      <c r="AZ142" s="441"/>
      <c r="BA142" s="441"/>
      <c r="BB142" s="441"/>
      <c r="BC142" s="441"/>
      <c r="BD142" s="441"/>
      <c r="BE142" s="441"/>
      <c r="BF142" s="441"/>
    </row>
    <row r="143" spans="11:58" x14ac:dyDescent="0.2">
      <c r="AN143" s="441"/>
      <c r="AO143" s="441"/>
      <c r="AP143" s="441"/>
      <c r="AQ143" s="441"/>
      <c r="AR143" s="441"/>
      <c r="AS143" s="441"/>
      <c r="AT143" s="441"/>
      <c r="AU143" s="441"/>
      <c r="AV143" s="441"/>
      <c r="AW143" s="441"/>
      <c r="AX143" s="441"/>
      <c r="AY143" s="441"/>
      <c r="AZ143" s="441"/>
      <c r="BA143" s="441"/>
      <c r="BB143" s="441"/>
      <c r="BC143" s="441"/>
      <c r="BD143" s="441"/>
      <c r="BE143" s="441"/>
      <c r="BF143" s="441"/>
    </row>
    <row r="144" spans="11:58" x14ac:dyDescent="0.2">
      <c r="AN144" s="441"/>
      <c r="AO144" s="441"/>
      <c r="AP144" s="441"/>
      <c r="AQ144" s="441"/>
      <c r="AR144" s="441"/>
      <c r="AS144" s="441"/>
      <c r="AT144" s="441"/>
      <c r="AU144" s="441"/>
      <c r="AV144" s="441"/>
      <c r="AW144" s="441"/>
      <c r="AX144" s="441"/>
      <c r="AY144" s="441"/>
      <c r="AZ144" s="441"/>
      <c r="BA144" s="441"/>
      <c r="BB144" s="441"/>
      <c r="BC144" s="441"/>
      <c r="BD144" s="441"/>
      <c r="BE144" s="441"/>
      <c r="BF144" s="441"/>
    </row>
    <row r="145" spans="40:58" x14ac:dyDescent="0.2">
      <c r="AN145" s="441"/>
      <c r="AO145" s="441"/>
      <c r="AP145" s="441"/>
      <c r="AQ145" s="441"/>
      <c r="AR145" s="441"/>
      <c r="AS145" s="441"/>
      <c r="AT145" s="441"/>
      <c r="AU145" s="441"/>
      <c r="AV145" s="441"/>
      <c r="AW145" s="441"/>
      <c r="AX145" s="441"/>
      <c r="AY145" s="441"/>
      <c r="AZ145" s="441"/>
      <c r="BA145" s="441"/>
      <c r="BB145" s="441"/>
      <c r="BC145" s="441"/>
      <c r="BD145" s="441"/>
      <c r="BE145" s="441"/>
      <c r="BF145" s="441"/>
    </row>
    <row r="146" spans="40:58" x14ac:dyDescent="0.2">
      <c r="AN146" s="441"/>
      <c r="AO146" s="441"/>
      <c r="AP146" s="441"/>
      <c r="AQ146" s="441"/>
      <c r="AR146" s="441"/>
      <c r="AS146" s="441"/>
      <c r="AT146" s="441"/>
      <c r="AU146" s="441"/>
      <c r="AV146" s="441"/>
      <c r="AW146" s="441"/>
      <c r="AX146" s="441"/>
      <c r="AY146" s="441"/>
      <c r="AZ146" s="441"/>
      <c r="BA146" s="441"/>
      <c r="BB146" s="441"/>
      <c r="BC146" s="441"/>
      <c r="BD146" s="441"/>
      <c r="BE146" s="441"/>
      <c r="BF146" s="441"/>
    </row>
    <row r="147" spans="40:58" x14ac:dyDescent="0.2">
      <c r="AN147" s="441"/>
      <c r="AO147" s="441"/>
      <c r="AP147" s="441"/>
      <c r="AQ147" s="441"/>
      <c r="AR147" s="441"/>
      <c r="AS147" s="441"/>
      <c r="AT147" s="441"/>
      <c r="AU147" s="441"/>
      <c r="AV147" s="441"/>
      <c r="AW147" s="441"/>
      <c r="AX147" s="441"/>
      <c r="AY147" s="441"/>
      <c r="AZ147" s="441"/>
      <c r="BA147" s="441"/>
      <c r="BB147" s="441"/>
      <c r="BC147" s="441"/>
      <c r="BD147" s="441"/>
      <c r="BE147" s="441"/>
      <c r="BF147" s="441"/>
    </row>
    <row r="148" spans="40:58" x14ac:dyDescent="0.2">
      <c r="AN148" s="441"/>
      <c r="AO148" s="441"/>
      <c r="AP148" s="441"/>
      <c r="AQ148" s="441"/>
      <c r="AR148" s="441"/>
      <c r="AS148" s="441"/>
      <c r="AT148" s="441"/>
      <c r="AU148" s="441"/>
      <c r="AV148" s="441"/>
      <c r="AW148" s="441"/>
      <c r="AX148" s="441"/>
      <c r="AY148" s="441"/>
      <c r="AZ148" s="441"/>
      <c r="BA148" s="441"/>
      <c r="BB148" s="441"/>
      <c r="BC148" s="441"/>
      <c r="BD148" s="441"/>
      <c r="BE148" s="441"/>
      <c r="BF148" s="441"/>
    </row>
    <row r="149" spans="40:58" x14ac:dyDescent="0.2">
      <c r="AN149" s="441"/>
      <c r="AO149" s="441"/>
      <c r="AP149" s="441"/>
      <c r="AQ149" s="441"/>
      <c r="AR149" s="441"/>
      <c r="AS149" s="441"/>
      <c r="AT149" s="441"/>
      <c r="AU149" s="441"/>
      <c r="AV149" s="441"/>
      <c r="AW149" s="441"/>
      <c r="AX149" s="441"/>
      <c r="AY149" s="441"/>
      <c r="AZ149" s="441"/>
      <c r="BA149" s="441"/>
      <c r="BB149" s="441"/>
      <c r="BC149" s="441"/>
      <c r="BD149" s="441"/>
      <c r="BE149" s="441"/>
      <c r="BF149" s="441"/>
    </row>
    <row r="150" spans="40:58" x14ac:dyDescent="0.2">
      <c r="AN150" s="441"/>
      <c r="AO150" s="441"/>
      <c r="AP150" s="441"/>
      <c r="AQ150" s="441"/>
      <c r="AR150" s="441"/>
      <c r="AS150" s="441"/>
      <c r="AT150" s="441"/>
      <c r="AU150" s="441"/>
      <c r="AV150" s="441"/>
      <c r="AW150" s="441"/>
      <c r="AX150" s="441"/>
      <c r="AY150" s="441"/>
      <c r="AZ150" s="441"/>
      <c r="BA150" s="441"/>
      <c r="BB150" s="441"/>
      <c r="BC150" s="441"/>
      <c r="BD150" s="441"/>
      <c r="BE150" s="441"/>
      <c r="BF150" s="441"/>
    </row>
    <row r="151" spans="40:58" x14ac:dyDescent="0.2">
      <c r="AN151" s="441"/>
      <c r="AO151" s="441"/>
      <c r="AP151" s="441"/>
      <c r="AQ151" s="441"/>
      <c r="AR151" s="441"/>
      <c r="AS151" s="441"/>
      <c r="AT151" s="441"/>
      <c r="AU151" s="441"/>
      <c r="AV151" s="441"/>
      <c r="AW151" s="441"/>
      <c r="AX151" s="441"/>
      <c r="AY151" s="441"/>
      <c r="AZ151" s="441"/>
      <c r="BA151" s="441"/>
      <c r="BB151" s="441"/>
      <c r="BC151" s="441"/>
      <c r="BD151" s="441"/>
      <c r="BE151" s="441"/>
      <c r="BF151" s="441"/>
    </row>
    <row r="152" spans="40:58" x14ac:dyDescent="0.2">
      <c r="AN152" s="441"/>
      <c r="AO152" s="441"/>
      <c r="AP152" s="441"/>
      <c r="AQ152" s="441"/>
      <c r="AR152" s="441"/>
      <c r="AS152" s="441"/>
      <c r="AT152" s="441"/>
      <c r="AU152" s="441"/>
      <c r="AV152" s="441"/>
      <c r="AW152" s="441"/>
      <c r="AX152" s="441"/>
      <c r="AY152" s="441"/>
      <c r="AZ152" s="441"/>
      <c r="BA152" s="441"/>
      <c r="BB152" s="441"/>
      <c r="BC152" s="441"/>
      <c r="BD152" s="441"/>
      <c r="BE152" s="441"/>
      <c r="BF152" s="441"/>
    </row>
    <row r="153" spans="40:58" x14ac:dyDescent="0.2">
      <c r="AN153" s="441"/>
      <c r="AO153" s="441"/>
      <c r="AP153" s="441"/>
      <c r="AQ153" s="441"/>
      <c r="AR153" s="441"/>
      <c r="AS153" s="441"/>
      <c r="AT153" s="441"/>
      <c r="AU153" s="441"/>
      <c r="AV153" s="441"/>
      <c r="AW153" s="441"/>
      <c r="AX153" s="441"/>
      <c r="AY153" s="441"/>
      <c r="AZ153" s="441"/>
      <c r="BA153" s="441"/>
      <c r="BB153" s="441"/>
      <c r="BC153" s="441"/>
      <c r="BD153" s="441"/>
      <c r="BE153" s="441"/>
      <c r="BF153" s="441"/>
    </row>
    <row r="154" spans="40:58" x14ac:dyDescent="0.2">
      <c r="AN154" s="441"/>
      <c r="AO154" s="441"/>
      <c r="AP154" s="441"/>
      <c r="AQ154" s="441"/>
      <c r="AR154" s="441"/>
      <c r="AS154" s="441"/>
      <c r="AT154" s="441"/>
      <c r="AU154" s="441"/>
      <c r="AV154" s="441"/>
      <c r="AW154" s="441"/>
      <c r="AX154" s="441"/>
      <c r="AY154" s="441"/>
      <c r="AZ154" s="441"/>
      <c r="BA154" s="441"/>
      <c r="BB154" s="441"/>
      <c r="BC154" s="441"/>
      <c r="BD154" s="441"/>
      <c r="BE154" s="441"/>
      <c r="BF154" s="441"/>
    </row>
    <row r="155" spans="40:58" x14ac:dyDescent="0.2">
      <c r="AN155" s="441"/>
      <c r="AO155" s="441"/>
      <c r="AP155" s="441"/>
      <c r="AQ155" s="441"/>
      <c r="AR155" s="441"/>
      <c r="AS155" s="441"/>
      <c r="AT155" s="441"/>
      <c r="AU155" s="441"/>
      <c r="AV155" s="441"/>
      <c r="AW155" s="441"/>
      <c r="AX155" s="441"/>
      <c r="AY155" s="441"/>
      <c r="AZ155" s="441"/>
      <c r="BA155" s="441"/>
      <c r="BB155" s="441"/>
      <c r="BC155" s="441"/>
      <c r="BD155" s="441"/>
      <c r="BE155" s="441"/>
      <c r="BF155" s="441"/>
    </row>
    <row r="156" spans="40:58" x14ac:dyDescent="0.2">
      <c r="AN156" s="441"/>
      <c r="AO156" s="441"/>
      <c r="AP156" s="441"/>
      <c r="AQ156" s="441"/>
      <c r="AR156" s="441"/>
      <c r="AS156" s="441"/>
      <c r="AT156" s="441"/>
      <c r="AU156" s="441"/>
      <c r="AV156" s="441"/>
      <c r="AW156" s="441"/>
      <c r="AX156" s="441"/>
      <c r="AY156" s="441"/>
      <c r="AZ156" s="441"/>
      <c r="BA156" s="441"/>
      <c r="BB156" s="441"/>
      <c r="BC156" s="441"/>
      <c r="BD156" s="441"/>
      <c r="BE156" s="441"/>
      <c r="BF156" s="441"/>
    </row>
    <row r="157" spans="40:58" x14ac:dyDescent="0.2">
      <c r="AN157" s="441"/>
      <c r="AO157" s="441"/>
      <c r="AP157" s="441"/>
      <c r="AQ157" s="441"/>
      <c r="AR157" s="441"/>
      <c r="AS157" s="441"/>
      <c r="AT157" s="441"/>
      <c r="AU157" s="441"/>
      <c r="AV157" s="441"/>
      <c r="AW157" s="441"/>
      <c r="AX157" s="441"/>
      <c r="AY157" s="441"/>
      <c r="AZ157" s="441"/>
      <c r="BA157" s="441"/>
      <c r="BB157" s="441"/>
      <c r="BC157" s="441"/>
      <c r="BD157" s="441"/>
      <c r="BE157" s="441"/>
      <c r="BF157" s="441"/>
    </row>
    <row r="158" spans="40:58" x14ac:dyDescent="0.2">
      <c r="AN158" s="441"/>
      <c r="AO158" s="441"/>
      <c r="AP158" s="441"/>
      <c r="AQ158" s="441"/>
      <c r="AR158" s="441"/>
      <c r="AS158" s="441"/>
      <c r="AT158" s="441"/>
      <c r="AU158" s="441"/>
      <c r="AV158" s="441"/>
      <c r="AW158" s="441"/>
      <c r="AX158" s="441"/>
      <c r="AY158" s="441"/>
      <c r="AZ158" s="441"/>
      <c r="BA158" s="441"/>
      <c r="BB158" s="441"/>
      <c r="BC158" s="441"/>
      <c r="BD158" s="441"/>
      <c r="BE158" s="441"/>
      <c r="BF158" s="441"/>
    </row>
    <row r="159" spans="40:58" x14ac:dyDescent="0.2">
      <c r="AN159" s="441"/>
      <c r="AO159" s="441"/>
      <c r="AP159" s="441"/>
      <c r="AQ159" s="441"/>
      <c r="AR159" s="441"/>
      <c r="AS159" s="441"/>
      <c r="AT159" s="441"/>
      <c r="AU159" s="441"/>
      <c r="AV159" s="441"/>
      <c r="AW159" s="441"/>
      <c r="AX159" s="441"/>
      <c r="AY159" s="441"/>
      <c r="AZ159" s="441"/>
      <c r="BA159" s="441"/>
      <c r="BB159" s="441"/>
      <c r="BC159" s="441"/>
      <c r="BD159" s="441"/>
      <c r="BE159" s="441"/>
      <c r="BF159" s="441"/>
    </row>
  </sheetData>
  <mergeCells count="39">
    <mergeCell ref="A47:C47"/>
    <mergeCell ref="A10:K10"/>
    <mergeCell ref="A27:K27"/>
    <mergeCell ref="A42:M42"/>
    <mergeCell ref="G45:M45"/>
    <mergeCell ref="AA45:AF45"/>
    <mergeCell ref="G46:M46"/>
    <mergeCell ref="N46:T46"/>
    <mergeCell ref="U46:Z46"/>
    <mergeCell ref="AA46:AF46"/>
    <mergeCell ref="N45:T45"/>
    <mergeCell ref="U45:Z45"/>
    <mergeCell ref="A65:C65"/>
    <mergeCell ref="G65:K65"/>
    <mergeCell ref="A48:C48"/>
    <mergeCell ref="A49:C49"/>
    <mergeCell ref="A50:C50"/>
    <mergeCell ref="A51:C51"/>
    <mergeCell ref="A52:C52"/>
    <mergeCell ref="A53:C53"/>
    <mergeCell ref="A54:C54"/>
    <mergeCell ref="A55:C55"/>
    <mergeCell ref="A56:C56"/>
    <mergeCell ref="A64:C64"/>
    <mergeCell ref="G64:K64"/>
    <mergeCell ref="A66:C66"/>
    <mergeCell ref="A67:C67"/>
    <mergeCell ref="A68:C68"/>
    <mergeCell ref="A69:C69"/>
    <mergeCell ref="W80:Z80"/>
    <mergeCell ref="A85:C85"/>
    <mergeCell ref="A86:C86"/>
    <mergeCell ref="AI80:AL80"/>
    <mergeCell ref="A81:C81"/>
    <mergeCell ref="A82:C82"/>
    <mergeCell ref="A83:C83"/>
    <mergeCell ref="A84:C84"/>
    <mergeCell ref="W84:Z84"/>
    <mergeCell ref="AA80:AD80"/>
  </mergeCells>
  <pageMargins left="0.70866141732283472" right="0.70866141732283472" top="0.74803149606299213" bottom="0.74803149606299213" header="0.31496062992125984" footer="0.31496062992125984"/>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7" tint="0.39997558519241921"/>
  </sheetPr>
  <dimension ref="A1:BT164"/>
  <sheetViews>
    <sheetView zoomScale="70" zoomScaleNormal="70" workbookViewId="0"/>
  </sheetViews>
  <sheetFormatPr baseColWidth="10" defaultColWidth="11.42578125" defaultRowHeight="12.75" x14ac:dyDescent="0.2"/>
  <cols>
    <col min="1" max="1" width="16.5703125" style="76" customWidth="1"/>
    <col min="2" max="2" width="11.5703125" style="76" customWidth="1"/>
    <col min="3" max="3" width="15.42578125" style="76" customWidth="1"/>
    <col min="4" max="4" width="12.5703125" style="76" customWidth="1"/>
    <col min="5" max="6" width="17.28515625" style="76" customWidth="1"/>
    <col min="7" max="7" width="12.7109375" style="76" customWidth="1"/>
    <col min="8" max="8" width="13.28515625" style="76" customWidth="1"/>
    <col min="9" max="9" width="11.42578125" style="76" customWidth="1"/>
    <col min="10" max="10" width="14.28515625" style="76" customWidth="1"/>
    <col min="11" max="12" width="11.7109375" style="71" customWidth="1"/>
    <col min="13" max="13" width="10.42578125" style="71" customWidth="1"/>
    <col min="14" max="16" width="3.5703125" style="71" hidden="1" customWidth="1"/>
    <col min="17" max="17" width="3.5703125" style="71" customWidth="1"/>
    <col min="18" max="18" width="4.7109375" style="71" customWidth="1"/>
    <col min="19" max="20" width="3.5703125" style="71" customWidth="1"/>
    <col min="21" max="21" width="2" style="71" customWidth="1"/>
    <col min="22" max="23" width="2.140625" style="71" customWidth="1"/>
    <col min="24" max="24" width="1.42578125" style="71" customWidth="1"/>
    <col min="25" max="25" width="1.7109375" style="76" customWidth="1"/>
    <col min="26" max="26" width="8.5703125" style="76" customWidth="1"/>
    <col min="27" max="34" width="2.7109375" style="76" customWidth="1"/>
    <col min="35" max="35" width="4.140625" style="76" customWidth="1"/>
    <col min="36" max="38" width="2.7109375" style="76" customWidth="1"/>
    <col min="39" max="39" width="13.42578125" style="76" customWidth="1"/>
    <col min="40" max="58" width="11.42578125" style="71"/>
    <col min="59" max="16384" width="11.42578125" style="76"/>
  </cols>
  <sheetData>
    <row r="1" spans="1:72" s="70" customFormat="1" ht="21" customHeight="1" x14ac:dyDescent="0.25">
      <c r="A1" s="141" t="s">
        <v>259</v>
      </c>
    </row>
    <row r="2" spans="1:72" s="71" customFormat="1" x14ac:dyDescent="0.2">
      <c r="F2" s="185"/>
    </row>
    <row r="3" spans="1:72" x14ac:dyDescent="0.2">
      <c r="A3" s="72" t="s">
        <v>1</v>
      </c>
      <c r="B3" s="73"/>
      <c r="C3" s="73"/>
      <c r="D3" s="74"/>
      <c r="E3" s="75"/>
      <c r="F3" s="74"/>
      <c r="G3" s="74"/>
      <c r="H3" s="74"/>
      <c r="I3" s="74"/>
      <c r="J3" s="74"/>
      <c r="Y3" s="71"/>
      <c r="Z3" s="71"/>
      <c r="AA3" s="71"/>
      <c r="AB3" s="71"/>
      <c r="AC3" s="71"/>
      <c r="AD3" s="71"/>
      <c r="AE3" s="71"/>
      <c r="AF3" s="71"/>
      <c r="AG3" s="71"/>
      <c r="AH3" s="71"/>
      <c r="AI3" s="71"/>
      <c r="AJ3" s="71"/>
      <c r="AK3" s="71"/>
      <c r="AL3" s="71"/>
      <c r="AM3" s="71"/>
      <c r="BG3" s="71"/>
      <c r="BH3" s="71"/>
      <c r="BI3" s="71"/>
      <c r="BJ3" s="71"/>
      <c r="BK3" s="71"/>
      <c r="BL3" s="71"/>
      <c r="BM3" s="71"/>
      <c r="BN3" s="71"/>
      <c r="BO3" s="71"/>
      <c r="BP3" s="71"/>
      <c r="BQ3" s="71"/>
      <c r="BR3" s="71"/>
      <c r="BS3" s="71"/>
      <c r="BT3" s="71"/>
    </row>
    <row r="4" spans="1:72" ht="39" customHeight="1" x14ac:dyDescent="0.2">
      <c r="A4" s="77" t="s">
        <v>2</v>
      </c>
      <c r="B4" s="78" t="s">
        <v>3</v>
      </c>
      <c r="C4" s="78" t="s">
        <v>71</v>
      </c>
      <c r="D4" s="78" t="s">
        <v>72</v>
      </c>
      <c r="E4" s="78" t="s">
        <v>6</v>
      </c>
      <c r="F4" s="78" t="s">
        <v>7</v>
      </c>
      <c r="G4" s="145" t="s">
        <v>73</v>
      </c>
      <c r="H4" s="78" t="s">
        <v>9</v>
      </c>
      <c r="I4" s="145" t="s">
        <v>10</v>
      </c>
      <c r="J4" s="145" t="s">
        <v>11</v>
      </c>
      <c r="K4" s="146"/>
      <c r="L4" s="146"/>
      <c r="M4" s="146"/>
      <c r="N4" s="313"/>
      <c r="Q4" s="90"/>
      <c r="AA4" s="79"/>
      <c r="AB4" s="79"/>
      <c r="AC4" s="79"/>
      <c r="AD4" s="79"/>
      <c r="AE4" s="79"/>
      <c r="AF4" s="79"/>
      <c r="AG4" s="79"/>
      <c r="AH4" s="79"/>
      <c r="AI4" s="79"/>
      <c r="AJ4" s="79"/>
      <c r="AK4" s="79"/>
      <c r="AL4" s="79"/>
      <c r="AM4" s="80"/>
    </row>
    <row r="5" spans="1:72" ht="408.75" customHeight="1" x14ac:dyDescent="0.2">
      <c r="A5" s="81" t="s">
        <v>12</v>
      </c>
      <c r="B5" s="81" t="s">
        <v>260</v>
      </c>
      <c r="C5" s="83" t="s">
        <v>261</v>
      </c>
      <c r="D5" s="84" t="s">
        <v>262</v>
      </c>
      <c r="E5" s="84" t="s">
        <v>263</v>
      </c>
      <c r="F5" s="84" t="s">
        <v>264</v>
      </c>
      <c r="G5" s="314" t="s">
        <v>78</v>
      </c>
      <c r="H5" s="315">
        <v>900000000</v>
      </c>
      <c r="I5" s="316">
        <v>0</v>
      </c>
      <c r="J5" s="150">
        <v>2167910000</v>
      </c>
      <c r="K5" s="151"/>
      <c r="L5" s="151"/>
      <c r="M5" s="151"/>
      <c r="N5" s="317"/>
      <c r="Q5" s="90"/>
      <c r="AA5" s="85"/>
      <c r="AB5" s="85"/>
      <c r="AC5" s="85"/>
      <c r="AD5" s="85"/>
      <c r="AE5" s="85"/>
      <c r="AF5" s="85"/>
      <c r="AG5" s="85"/>
      <c r="AH5" s="85"/>
      <c r="AI5" s="85"/>
      <c r="AJ5" s="85"/>
      <c r="AK5" s="85"/>
      <c r="AL5" s="85"/>
    </row>
    <row r="6" spans="1:72" s="71" customFormat="1" x14ac:dyDescent="0.2">
      <c r="E6" s="86"/>
      <c r="F6" s="87"/>
      <c r="BG6" s="76"/>
      <c r="BH6" s="76"/>
      <c r="BI6" s="76"/>
      <c r="BJ6" s="76"/>
      <c r="BK6" s="76"/>
      <c r="BL6" s="76"/>
      <c r="BM6" s="76"/>
      <c r="BN6" s="76"/>
      <c r="BO6" s="76"/>
      <c r="BP6" s="76"/>
      <c r="BQ6" s="76"/>
      <c r="BR6" s="76"/>
      <c r="BS6" s="76"/>
      <c r="BT6" s="76"/>
    </row>
    <row r="7" spans="1:72" s="71" customFormat="1" x14ac:dyDescent="0.2">
      <c r="A7" s="88" t="s">
        <v>265</v>
      </c>
      <c r="F7" s="87"/>
      <c r="BG7" s="76"/>
      <c r="BH7" s="76"/>
      <c r="BI7" s="76"/>
      <c r="BJ7" s="76"/>
      <c r="BK7" s="76"/>
      <c r="BL7" s="76"/>
      <c r="BM7" s="76"/>
      <c r="BN7" s="76"/>
      <c r="BO7" s="76"/>
      <c r="BP7" s="76"/>
      <c r="BQ7" s="76"/>
      <c r="BR7" s="76"/>
      <c r="BS7" s="76"/>
      <c r="BT7" s="76"/>
    </row>
    <row r="8" spans="1:72" s="71" customFormat="1" x14ac:dyDescent="0.2">
      <c r="A8" s="89" t="s">
        <v>20</v>
      </c>
      <c r="BG8" s="76"/>
      <c r="BH8" s="76"/>
      <c r="BI8" s="76"/>
      <c r="BJ8" s="76"/>
      <c r="BK8" s="76"/>
      <c r="BL8" s="76"/>
      <c r="BM8" s="76"/>
      <c r="BN8" s="76"/>
      <c r="BO8" s="76"/>
      <c r="BP8" s="76"/>
      <c r="BQ8" s="76"/>
      <c r="BR8" s="76"/>
      <c r="BS8" s="76"/>
      <c r="BT8" s="76"/>
    </row>
    <row r="9" spans="1:72" s="71" customFormat="1" x14ac:dyDescent="0.2">
      <c r="A9" s="89" t="s">
        <v>79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BG9" s="76"/>
      <c r="BH9" s="76"/>
      <c r="BI9" s="76"/>
      <c r="BJ9" s="76"/>
      <c r="BK9" s="76"/>
      <c r="BL9" s="76"/>
      <c r="BM9" s="76"/>
      <c r="BN9" s="76"/>
      <c r="BO9" s="76"/>
      <c r="BP9" s="76"/>
      <c r="BQ9" s="76"/>
      <c r="BR9" s="76"/>
      <c r="BS9" s="76"/>
      <c r="BT9" s="76"/>
    </row>
    <row r="10" spans="1:72" s="71" customFormat="1" x14ac:dyDescent="0.2">
      <c r="A10" s="92" t="s">
        <v>258</v>
      </c>
      <c r="B10" s="92"/>
      <c r="C10" s="92"/>
      <c r="D10" s="92"/>
      <c r="E10" s="92"/>
      <c r="F10" s="92"/>
      <c r="G10" s="92"/>
      <c r="H10" s="92"/>
      <c r="I10" s="92"/>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BG10" s="76"/>
      <c r="BH10" s="76"/>
      <c r="BI10" s="76"/>
      <c r="BJ10" s="76"/>
      <c r="BK10" s="76"/>
      <c r="BL10" s="76"/>
      <c r="BM10" s="76"/>
      <c r="BN10" s="76"/>
      <c r="BO10" s="76"/>
      <c r="BP10" s="76"/>
      <c r="BQ10" s="76"/>
      <c r="BR10" s="76"/>
      <c r="BS10" s="76"/>
      <c r="BT10" s="76"/>
    </row>
    <row r="11" spans="1:72" s="71" customFormat="1" x14ac:dyDescent="0.2">
      <c r="A11" s="318" t="s">
        <v>266</v>
      </c>
      <c r="B11" s="154"/>
      <c r="C11" s="154"/>
      <c r="D11" s="154"/>
      <c r="E11" s="154"/>
      <c r="F11" s="154"/>
      <c r="G11" s="154"/>
      <c r="H11" s="154"/>
      <c r="I11" s="154"/>
      <c r="J11" s="155"/>
      <c r="K11" s="156"/>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BG11" s="76"/>
      <c r="BH11" s="76"/>
      <c r="BI11" s="76"/>
      <c r="BJ11" s="76"/>
      <c r="BK11" s="76"/>
      <c r="BL11" s="76"/>
      <c r="BM11" s="76"/>
      <c r="BN11" s="76"/>
      <c r="BO11" s="76"/>
      <c r="BP11" s="76"/>
      <c r="BQ11" s="76"/>
      <c r="BR11" s="76"/>
      <c r="BS11" s="76"/>
      <c r="BT11" s="76"/>
    </row>
    <row r="12" spans="1:72" s="71" customFormat="1" x14ac:dyDescent="0.2">
      <c r="A12" s="319" t="s">
        <v>267</v>
      </c>
      <c r="B12" s="92"/>
      <c r="C12" s="92"/>
      <c r="D12" s="92"/>
      <c r="E12" s="92"/>
      <c r="F12" s="92"/>
      <c r="G12" s="92"/>
      <c r="H12" s="92"/>
      <c r="I12" s="92"/>
      <c r="J12" s="90"/>
      <c r="K12" s="158"/>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BG12" s="76"/>
      <c r="BH12" s="76"/>
      <c r="BI12" s="76"/>
      <c r="BJ12" s="76"/>
      <c r="BK12" s="76"/>
      <c r="BL12" s="76"/>
      <c r="BM12" s="76"/>
      <c r="BN12" s="76"/>
      <c r="BO12" s="76"/>
      <c r="BP12" s="76"/>
      <c r="BQ12" s="76"/>
      <c r="BR12" s="76"/>
      <c r="BS12" s="76"/>
      <c r="BT12" s="76"/>
    </row>
    <row r="13" spans="1:72" s="71" customFormat="1" x14ac:dyDescent="0.2">
      <c r="A13" s="319" t="s">
        <v>268</v>
      </c>
      <c r="B13" s="92"/>
      <c r="C13" s="92"/>
      <c r="D13" s="92"/>
      <c r="E13" s="92"/>
      <c r="F13" s="92"/>
      <c r="G13" s="92"/>
      <c r="H13" s="92"/>
      <c r="I13" s="92"/>
      <c r="J13" s="90"/>
      <c r="K13" s="158"/>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BG13" s="76"/>
      <c r="BH13" s="76"/>
      <c r="BI13" s="76"/>
      <c r="BJ13" s="76"/>
      <c r="BK13" s="76"/>
      <c r="BL13" s="76"/>
      <c r="BM13" s="76"/>
      <c r="BN13" s="76"/>
      <c r="BO13" s="76"/>
      <c r="BP13" s="76"/>
      <c r="BQ13" s="76"/>
      <c r="BR13" s="76"/>
      <c r="BS13" s="76"/>
      <c r="BT13" s="76"/>
    </row>
    <row r="14" spans="1:72" s="71" customFormat="1" x14ac:dyDescent="0.2">
      <c r="A14" s="319" t="s">
        <v>269</v>
      </c>
      <c r="B14" s="92"/>
      <c r="C14" s="92"/>
      <c r="D14" s="92"/>
      <c r="E14" s="92"/>
      <c r="F14" s="92"/>
      <c r="G14" s="92"/>
      <c r="H14" s="92"/>
      <c r="I14" s="92"/>
      <c r="J14" s="90"/>
      <c r="K14" s="158"/>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BG14" s="76"/>
      <c r="BH14" s="76"/>
      <c r="BI14" s="76"/>
      <c r="BJ14" s="76"/>
      <c r="BK14" s="76"/>
      <c r="BL14" s="76"/>
      <c r="BM14" s="76"/>
      <c r="BN14" s="76"/>
      <c r="BO14" s="76"/>
      <c r="BP14" s="76"/>
      <c r="BQ14" s="76"/>
      <c r="BR14" s="76"/>
      <c r="BS14" s="76"/>
      <c r="BT14" s="76"/>
    </row>
    <row r="15" spans="1:72" s="71" customFormat="1" x14ac:dyDescent="0.2">
      <c r="A15" s="319" t="s">
        <v>270</v>
      </c>
      <c r="B15" s="92"/>
      <c r="C15" s="92"/>
      <c r="D15" s="92"/>
      <c r="E15" s="92"/>
      <c r="F15" s="92"/>
      <c r="G15" s="92"/>
      <c r="H15" s="92"/>
      <c r="I15" s="92"/>
      <c r="J15" s="90"/>
      <c r="K15" s="158"/>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BG15" s="76"/>
      <c r="BH15" s="76"/>
      <c r="BI15" s="76"/>
      <c r="BJ15" s="76"/>
      <c r="BK15" s="76"/>
      <c r="BL15" s="76"/>
      <c r="BM15" s="76"/>
      <c r="BN15" s="76"/>
      <c r="BO15" s="76"/>
      <c r="BP15" s="76"/>
      <c r="BQ15" s="76"/>
      <c r="BR15" s="76"/>
      <c r="BS15" s="76"/>
      <c r="BT15" s="76"/>
    </row>
    <row r="16" spans="1:72" s="71" customFormat="1" x14ac:dyDescent="0.2">
      <c r="A16" s="319" t="s">
        <v>271</v>
      </c>
      <c r="B16" s="92"/>
      <c r="C16" s="92"/>
      <c r="D16" s="92"/>
      <c r="E16" s="92"/>
      <c r="F16" s="92"/>
      <c r="G16" s="92"/>
      <c r="H16" s="92"/>
      <c r="I16" s="92"/>
      <c r="J16" s="90"/>
      <c r="K16" s="158"/>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BG16" s="76"/>
      <c r="BH16" s="76"/>
      <c r="BI16" s="76"/>
      <c r="BJ16" s="76"/>
      <c r="BK16" s="76"/>
      <c r="BL16" s="76"/>
      <c r="BM16" s="76"/>
      <c r="BN16" s="76"/>
      <c r="BO16" s="76"/>
      <c r="BP16" s="76"/>
      <c r="BQ16" s="76"/>
      <c r="BR16" s="76"/>
      <c r="BS16" s="76"/>
      <c r="BT16" s="76"/>
    </row>
    <row r="17" spans="1:72" s="71" customFormat="1" x14ac:dyDescent="0.2">
      <c r="A17" s="319" t="s">
        <v>272</v>
      </c>
      <c r="B17" s="92"/>
      <c r="C17" s="92"/>
      <c r="D17" s="92"/>
      <c r="E17" s="92"/>
      <c r="F17" s="92"/>
      <c r="G17" s="92"/>
      <c r="H17" s="92"/>
      <c r="I17" s="92"/>
      <c r="J17" s="90"/>
      <c r="K17" s="158"/>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BG17" s="76"/>
      <c r="BH17" s="76"/>
      <c r="BI17" s="76"/>
      <c r="BJ17" s="76"/>
      <c r="BK17" s="76"/>
      <c r="BL17" s="76"/>
      <c r="BM17" s="76"/>
      <c r="BN17" s="76"/>
      <c r="BO17" s="76"/>
      <c r="BP17" s="76"/>
      <c r="BQ17" s="76"/>
      <c r="BR17" s="76"/>
      <c r="BS17" s="76"/>
      <c r="BT17" s="76"/>
    </row>
    <row r="18" spans="1:72" s="71" customFormat="1" x14ac:dyDescent="0.2">
      <c r="A18" s="319" t="s">
        <v>273</v>
      </c>
      <c r="B18" s="92"/>
      <c r="C18" s="92"/>
      <c r="D18" s="92"/>
      <c r="E18" s="92"/>
      <c r="F18" s="92"/>
      <c r="G18" s="92"/>
      <c r="H18" s="92"/>
      <c r="I18" s="92"/>
      <c r="J18" s="90"/>
      <c r="K18" s="158"/>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BG18" s="76"/>
      <c r="BH18" s="76"/>
      <c r="BI18" s="76"/>
      <c r="BJ18" s="76"/>
      <c r="BK18" s="76"/>
      <c r="BL18" s="76"/>
      <c r="BM18" s="76"/>
      <c r="BN18" s="76"/>
      <c r="BO18" s="76"/>
      <c r="BP18" s="76"/>
      <c r="BQ18" s="76"/>
      <c r="BR18" s="76"/>
      <c r="BS18" s="76"/>
      <c r="BT18" s="76"/>
    </row>
    <row r="19" spans="1:72" s="71" customFormat="1" x14ac:dyDescent="0.2">
      <c r="A19" s="319" t="s">
        <v>274</v>
      </c>
      <c r="B19" s="90"/>
      <c r="C19" s="90"/>
      <c r="D19" s="90"/>
      <c r="E19" s="90"/>
      <c r="F19" s="90"/>
      <c r="G19" s="90"/>
      <c r="H19" s="90"/>
      <c r="I19" s="90"/>
      <c r="J19" s="90"/>
      <c r="K19" s="158"/>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row>
    <row r="20" spans="1:72" s="71" customFormat="1" ht="13.5" customHeight="1" x14ac:dyDescent="0.2">
      <c r="A20" s="320" t="s">
        <v>275</v>
      </c>
      <c r="B20" s="161"/>
      <c r="C20" s="161"/>
      <c r="D20" s="161"/>
      <c r="E20" s="161"/>
      <c r="F20" s="161"/>
      <c r="G20" s="161"/>
      <c r="H20" s="161"/>
      <c r="I20" s="161"/>
      <c r="J20" s="161"/>
      <c r="K20" s="162"/>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row>
    <row r="21" spans="1:72" s="71" customFormat="1" ht="13.5" customHeight="1" x14ac:dyDescent="0.2">
      <c r="A21" s="93"/>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row>
    <row r="22" spans="1:72" s="71" customFormat="1" ht="13.5" customHeight="1" x14ac:dyDescent="0.2">
      <c r="A22" s="93"/>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row>
    <row r="23" spans="1:72" s="71" customFormat="1" ht="13.5" customHeight="1" x14ac:dyDescent="0.2">
      <c r="A23" s="93"/>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row>
    <row r="24" spans="1:72" s="71" customFormat="1" ht="13.5" customHeight="1" x14ac:dyDescent="0.2">
      <c r="A24" s="93"/>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row>
    <row r="25" spans="1:72" s="71" customFormat="1" ht="13.5" customHeight="1" x14ac:dyDescent="0.2">
      <c r="A25" s="93"/>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row>
    <row r="26" spans="1:72" s="71" customFormat="1" ht="13.5" customHeight="1" x14ac:dyDescent="0.2">
      <c r="A26" s="93"/>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row>
    <row r="27" spans="1:72" s="71" customFormat="1" ht="13.5" customHeight="1" x14ac:dyDescent="0.2">
      <c r="A27" s="93"/>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row>
    <row r="28" spans="1:72" s="71" customFormat="1" ht="13.5" customHeight="1" x14ac:dyDescent="0.2">
      <c r="A28" s="93"/>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row>
    <row r="29" spans="1:72" s="71" customFormat="1" ht="13.5" customHeight="1" x14ac:dyDescent="0.2">
      <c r="A29" s="93"/>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row>
    <row r="30" spans="1:72" s="71" customFormat="1" x14ac:dyDescent="0.2">
      <c r="A30" s="89" t="s">
        <v>22</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BG30" s="76"/>
      <c r="BH30" s="76"/>
      <c r="BI30" s="76"/>
      <c r="BJ30" s="76"/>
      <c r="BK30" s="76"/>
      <c r="BL30" s="76"/>
      <c r="BM30" s="76"/>
      <c r="BN30" s="76"/>
      <c r="BO30" s="76"/>
      <c r="BP30" s="76"/>
      <c r="BQ30" s="76"/>
      <c r="BR30" s="76"/>
      <c r="BS30" s="76"/>
      <c r="BT30" s="76"/>
    </row>
    <row r="31" spans="1:72" s="71" customFormat="1" ht="19.5" customHeight="1" x14ac:dyDescent="0.2">
      <c r="A31" s="656" t="s">
        <v>276</v>
      </c>
      <c r="B31" s="657"/>
      <c r="C31" s="657"/>
      <c r="D31" s="657"/>
      <c r="E31" s="657"/>
      <c r="F31" s="657"/>
      <c r="G31" s="657"/>
      <c r="H31" s="657"/>
      <c r="I31" s="657"/>
      <c r="J31" s="657"/>
      <c r="K31" s="658"/>
      <c r="L31" s="321"/>
      <c r="M31" s="321"/>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BG31" s="76"/>
      <c r="BH31" s="76"/>
      <c r="BI31" s="76"/>
      <c r="BJ31" s="76"/>
      <c r="BK31" s="76"/>
      <c r="BL31" s="76"/>
      <c r="BM31" s="76"/>
      <c r="BN31" s="76"/>
      <c r="BO31" s="76"/>
      <c r="BP31" s="76"/>
      <c r="BQ31" s="76"/>
      <c r="BR31" s="76"/>
      <c r="BS31" s="76"/>
      <c r="BT31" s="76"/>
    </row>
    <row r="32" spans="1:72" s="71" customFormat="1" ht="73.5" customHeight="1" x14ac:dyDescent="0.2">
      <c r="A32" s="659" t="s">
        <v>277</v>
      </c>
      <c r="B32" s="660"/>
      <c r="C32" s="660"/>
      <c r="D32" s="660"/>
      <c r="E32" s="660"/>
      <c r="F32" s="660"/>
      <c r="G32" s="660"/>
      <c r="H32" s="660"/>
      <c r="I32" s="660"/>
      <c r="J32" s="660"/>
      <c r="K32" s="661"/>
      <c r="L32" s="322"/>
      <c r="M32" s="322"/>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BG32" s="76"/>
      <c r="BH32" s="76"/>
      <c r="BI32" s="76"/>
      <c r="BJ32" s="76"/>
      <c r="BK32" s="76"/>
      <c r="BL32" s="76"/>
      <c r="BM32" s="76"/>
      <c r="BN32" s="76"/>
      <c r="BO32" s="76"/>
      <c r="BP32" s="76"/>
      <c r="BQ32" s="76"/>
      <c r="BR32" s="76"/>
      <c r="BS32" s="76"/>
      <c r="BT32" s="76"/>
    </row>
    <row r="33" spans="1:72" s="71" customFormat="1" ht="24" customHeight="1" x14ac:dyDescent="0.2">
      <c r="A33" s="163" t="s">
        <v>123</v>
      </c>
      <c r="B33" s="161"/>
      <c r="C33" s="161"/>
      <c r="D33" s="161"/>
      <c r="E33" s="161"/>
      <c r="F33" s="161"/>
      <c r="G33" s="161"/>
      <c r="H33" s="161"/>
      <c r="I33" s="161"/>
      <c r="J33" s="161"/>
      <c r="K33" s="162"/>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BG33" s="76"/>
      <c r="BH33" s="76"/>
      <c r="BI33" s="76"/>
      <c r="BJ33" s="76"/>
      <c r="BK33" s="76"/>
      <c r="BL33" s="76"/>
      <c r="BM33" s="76"/>
      <c r="BN33" s="76"/>
      <c r="BO33" s="76"/>
      <c r="BP33" s="76"/>
      <c r="BQ33" s="76"/>
      <c r="BR33" s="76"/>
      <c r="BS33" s="76"/>
      <c r="BT33" s="76"/>
    </row>
    <row r="34" spans="1:72" s="71" customFormat="1" ht="15" customHeight="1" x14ac:dyDescent="0.25">
      <c r="A34" s="662"/>
      <c r="B34" s="662"/>
      <c r="C34" s="662"/>
      <c r="D34" s="662"/>
      <c r="E34" s="662"/>
      <c r="F34" s="90"/>
      <c r="G34" s="90"/>
      <c r="H34" s="90"/>
      <c r="I34" s="90"/>
      <c r="BG34" s="76"/>
      <c r="BH34" s="76"/>
      <c r="BI34" s="76"/>
      <c r="BJ34" s="76"/>
      <c r="BK34" s="76"/>
      <c r="BL34" s="76"/>
      <c r="BM34" s="76"/>
      <c r="BN34" s="76"/>
      <c r="BO34" s="76"/>
      <c r="BP34" s="76"/>
      <c r="BQ34" s="76"/>
      <c r="BR34" s="76"/>
      <c r="BS34" s="76"/>
      <c r="BT34" s="76"/>
    </row>
    <row r="35" spans="1:72" s="71" customFormat="1" x14ac:dyDescent="0.2">
      <c r="A35" s="88" t="s">
        <v>278</v>
      </c>
      <c r="BG35" s="76"/>
      <c r="BH35" s="76"/>
      <c r="BI35" s="76"/>
      <c r="BJ35" s="76"/>
      <c r="BK35" s="76"/>
      <c r="BL35" s="76"/>
      <c r="BM35" s="76"/>
      <c r="BN35" s="76"/>
      <c r="BO35" s="76"/>
      <c r="BP35" s="76"/>
      <c r="BQ35" s="76"/>
      <c r="BR35" s="76"/>
      <c r="BS35" s="76"/>
      <c r="BT35" s="76"/>
    </row>
    <row r="36" spans="1:72" s="71" customFormat="1" x14ac:dyDescent="0.2">
      <c r="A36" s="92" t="s">
        <v>82</v>
      </c>
      <c r="B36" s="90"/>
      <c r="C36" s="90"/>
      <c r="D36" s="90"/>
      <c r="E36" s="90"/>
      <c r="F36" s="90"/>
      <c r="G36" s="90"/>
      <c r="H36" s="90"/>
      <c r="I36" s="90"/>
      <c r="BG36" s="76"/>
      <c r="BH36" s="76"/>
      <c r="BI36" s="76"/>
      <c r="BJ36" s="76"/>
      <c r="BK36" s="76"/>
      <c r="BL36" s="76"/>
      <c r="BM36" s="76"/>
      <c r="BN36" s="76"/>
      <c r="BO36" s="76"/>
      <c r="BP36" s="76"/>
      <c r="BQ36" s="76"/>
      <c r="BR36" s="76"/>
      <c r="BS36" s="76"/>
      <c r="BT36" s="76"/>
    </row>
    <row r="37" spans="1:72" s="71" customFormat="1" ht="15" x14ac:dyDescent="0.2">
      <c r="A37" s="93"/>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BG37" s="76"/>
      <c r="BH37" s="76"/>
      <c r="BI37" s="76"/>
      <c r="BJ37" s="76"/>
      <c r="BK37" s="76"/>
      <c r="BL37" s="76"/>
      <c r="BM37" s="76"/>
      <c r="BN37" s="76"/>
      <c r="BO37" s="76"/>
      <c r="BP37" s="76"/>
      <c r="BQ37" s="76"/>
      <c r="BR37" s="76"/>
      <c r="BS37" s="76"/>
      <c r="BT37" s="76"/>
    </row>
    <row r="38" spans="1:72" s="71" customFormat="1" x14ac:dyDescent="0.2">
      <c r="A38" s="92"/>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BG38" s="76"/>
      <c r="BH38" s="76"/>
      <c r="BI38" s="76"/>
      <c r="BJ38" s="76"/>
      <c r="BK38" s="76"/>
      <c r="BL38" s="76"/>
      <c r="BM38" s="76"/>
      <c r="BN38" s="76"/>
      <c r="BO38" s="76"/>
      <c r="BP38" s="76"/>
      <c r="BQ38" s="76"/>
      <c r="BR38" s="76"/>
      <c r="BS38" s="76"/>
      <c r="BT38" s="76"/>
    </row>
    <row r="39" spans="1:72" s="71" customFormat="1" x14ac:dyDescent="0.2">
      <c r="A39" s="88" t="s">
        <v>26</v>
      </c>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BG39" s="76"/>
      <c r="BH39" s="76"/>
      <c r="BI39" s="76"/>
      <c r="BJ39" s="76"/>
      <c r="BK39" s="76"/>
      <c r="BL39" s="76"/>
      <c r="BM39" s="76"/>
      <c r="BN39" s="76"/>
      <c r="BO39" s="76"/>
      <c r="BP39" s="76"/>
      <c r="BQ39" s="76"/>
      <c r="BR39" s="76"/>
      <c r="BS39" s="76"/>
      <c r="BT39" s="76"/>
    </row>
    <row r="40" spans="1:72" s="71" customFormat="1" ht="17.25" customHeight="1" x14ac:dyDescent="0.2">
      <c r="A40" s="88" t="s">
        <v>27</v>
      </c>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BG40" s="76"/>
      <c r="BH40" s="76"/>
      <c r="BI40" s="76"/>
      <c r="BJ40" s="76"/>
      <c r="BK40" s="76"/>
      <c r="BL40" s="76"/>
      <c r="BM40" s="76"/>
      <c r="BN40" s="76"/>
      <c r="BO40" s="76"/>
      <c r="BP40" s="76"/>
      <c r="BQ40" s="76"/>
      <c r="BR40" s="76"/>
      <c r="BS40" s="76"/>
      <c r="BT40" s="76"/>
    </row>
    <row r="41" spans="1:72" s="71" customFormat="1" ht="17.25" customHeight="1" x14ac:dyDescent="0.2">
      <c r="A41" s="94" t="s">
        <v>83</v>
      </c>
      <c r="B41" s="95"/>
      <c r="C41" s="96"/>
      <c r="D41" s="97">
        <v>900000000</v>
      </c>
      <c r="E41" s="98"/>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BG41" s="76"/>
      <c r="BH41" s="76"/>
      <c r="BI41" s="76"/>
      <c r="BJ41" s="76"/>
      <c r="BK41" s="76"/>
      <c r="BL41" s="76"/>
      <c r="BM41" s="76"/>
      <c r="BN41" s="76"/>
      <c r="BO41" s="76"/>
      <c r="BP41" s="76"/>
      <c r="BQ41" s="76"/>
      <c r="BR41" s="76"/>
      <c r="BS41" s="76"/>
      <c r="BT41" s="76"/>
    </row>
    <row r="42" spans="1:72" s="71" customFormat="1" x14ac:dyDescent="0.2">
      <c r="A42" s="99" t="s">
        <v>30</v>
      </c>
      <c r="B42" s="100"/>
      <c r="C42" s="101"/>
      <c r="D42" s="167">
        <f>SUM(D41)</f>
        <v>900000000</v>
      </c>
      <c r="E42" s="103"/>
      <c r="G42" s="71" t="s">
        <v>279</v>
      </c>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BG42" s="76"/>
      <c r="BH42" s="76"/>
      <c r="BI42" s="76"/>
      <c r="BJ42" s="76"/>
      <c r="BK42" s="76"/>
      <c r="BL42" s="76"/>
      <c r="BM42" s="76"/>
      <c r="BN42" s="76"/>
      <c r="BO42" s="76"/>
      <c r="BP42" s="76"/>
      <c r="BQ42" s="76"/>
      <c r="BR42" s="76"/>
      <c r="BS42" s="76"/>
      <c r="BT42" s="76"/>
    </row>
    <row r="43" spans="1:72" s="71" customFormat="1" x14ac:dyDescent="0.2">
      <c r="A43" s="89"/>
      <c r="B43" s="89"/>
      <c r="C43" s="89"/>
      <c r="D43" s="104"/>
      <c r="E43" s="103"/>
      <c r="BG43" s="76"/>
      <c r="BH43" s="76"/>
      <c r="BI43" s="76"/>
      <c r="BJ43" s="76"/>
      <c r="BK43" s="76"/>
      <c r="BL43" s="76"/>
      <c r="BM43" s="76"/>
      <c r="BN43" s="76"/>
      <c r="BO43" s="76"/>
      <c r="BP43" s="76"/>
      <c r="BQ43" s="76"/>
      <c r="BR43" s="76"/>
      <c r="BS43" s="76"/>
      <c r="BT43" s="76"/>
    </row>
    <row r="44" spans="1:72" s="71" customFormat="1" x14ac:dyDescent="0.2">
      <c r="A44" s="129" t="s">
        <v>125</v>
      </c>
      <c r="B44" s="129"/>
      <c r="C44" s="129"/>
      <c r="D44" s="167"/>
      <c r="E44" s="212"/>
      <c r="F44" s="213"/>
      <c r="G44" s="213"/>
      <c r="H44" s="213"/>
      <c r="I44" s="213"/>
      <c r="J44" s="213"/>
      <c r="K44" s="213"/>
      <c r="L44" s="213"/>
      <c r="M44" s="213"/>
      <c r="N44" s="90"/>
      <c r="O44" s="90"/>
      <c r="P44" s="90"/>
      <c r="Q44" s="90"/>
      <c r="R44" s="90"/>
      <c r="S44" s="90"/>
      <c r="T44" s="90"/>
      <c r="U44" s="90"/>
      <c r="V44" s="90"/>
      <c r="W44" s="90"/>
      <c r="X44" s="90"/>
      <c r="Y44" s="90"/>
      <c r="Z44" s="90"/>
      <c r="AA44" s="90"/>
      <c r="AB44" s="90"/>
      <c r="AC44" s="90"/>
      <c r="AD44" s="90"/>
      <c r="AE44" s="90"/>
      <c r="AF44" s="90"/>
      <c r="AG44" s="90"/>
      <c r="BE44" s="76"/>
      <c r="BF44" s="76"/>
      <c r="BG44" s="76"/>
      <c r="BH44" s="76"/>
      <c r="BI44" s="76"/>
      <c r="BJ44" s="76"/>
      <c r="BK44" s="76"/>
      <c r="BL44" s="76"/>
      <c r="BM44" s="76"/>
      <c r="BN44" s="76"/>
      <c r="BO44" s="76"/>
      <c r="BP44" s="76"/>
      <c r="BQ44" s="76"/>
      <c r="BR44" s="76"/>
    </row>
    <row r="45" spans="1:72" s="71" customFormat="1" x14ac:dyDescent="0.2">
      <c r="A45" s="129" t="s">
        <v>126</v>
      </c>
      <c r="B45" s="129" t="s">
        <v>127</v>
      </c>
      <c r="C45" s="129" t="s">
        <v>128</v>
      </c>
      <c r="D45" s="129" t="s">
        <v>129</v>
      </c>
      <c r="E45" s="129" t="s">
        <v>130</v>
      </c>
      <c r="F45" s="129" t="s">
        <v>131</v>
      </c>
      <c r="G45" s="129" t="s">
        <v>132</v>
      </c>
      <c r="H45" s="129" t="s">
        <v>133</v>
      </c>
      <c r="I45" s="129" t="s">
        <v>134</v>
      </c>
      <c r="J45" s="129" t="s">
        <v>135</v>
      </c>
      <c r="K45" s="129" t="s">
        <v>136</v>
      </c>
      <c r="L45" s="129" t="s">
        <v>137</v>
      </c>
      <c r="M45" s="129" t="s">
        <v>138</v>
      </c>
      <c r="N45" s="90"/>
      <c r="O45" s="90"/>
      <c r="P45" s="90"/>
      <c r="Q45" s="90"/>
      <c r="R45" s="90"/>
      <c r="S45" s="90"/>
      <c r="T45" s="90"/>
      <c r="U45" s="90"/>
      <c r="V45" s="90"/>
      <c r="W45" s="90"/>
      <c r="X45" s="90"/>
      <c r="Y45" s="90"/>
      <c r="Z45" s="90"/>
      <c r="AA45" s="90"/>
      <c r="AB45" s="90"/>
      <c r="AC45" s="90"/>
      <c r="AD45" s="90"/>
      <c r="AE45" s="90"/>
      <c r="AF45" s="90"/>
      <c r="AG45" s="90"/>
      <c r="BE45" s="76"/>
      <c r="BF45" s="76"/>
      <c r="BG45" s="76"/>
      <c r="BH45" s="76"/>
      <c r="BI45" s="76"/>
      <c r="BJ45" s="76"/>
      <c r="BK45" s="76"/>
      <c r="BL45" s="76"/>
      <c r="BM45" s="76"/>
      <c r="BN45" s="76"/>
      <c r="BO45" s="76"/>
      <c r="BP45" s="76"/>
      <c r="BQ45" s="76"/>
      <c r="BR45" s="76"/>
    </row>
    <row r="46" spans="1:72" s="71" customFormat="1" x14ac:dyDescent="0.2">
      <c r="A46" s="129" t="s">
        <v>139</v>
      </c>
      <c r="B46" s="129"/>
      <c r="C46" s="323">
        <v>83327042.272727281</v>
      </c>
      <c r="D46" s="323">
        <v>143978510.27272728</v>
      </c>
      <c r="E46" s="324">
        <v>73419377.606060609</v>
      </c>
      <c r="F46" s="323">
        <v>35327042.272727273</v>
      </c>
      <c r="G46" s="323">
        <v>32327042.272727273</v>
      </c>
      <c r="H46" s="323">
        <v>82327042.272727281</v>
      </c>
      <c r="I46" s="323">
        <v>33419377.606060605</v>
      </c>
      <c r="J46" s="323">
        <v>26327042.272727273</v>
      </c>
      <c r="K46" s="323">
        <v>44327042.272727273</v>
      </c>
      <c r="L46" s="323">
        <v>124359202.27272727</v>
      </c>
      <c r="M46" s="323">
        <v>220861278.60606062</v>
      </c>
      <c r="N46" s="90"/>
      <c r="O46" s="90"/>
      <c r="P46" s="90"/>
      <c r="Q46" s="90"/>
      <c r="R46" s="90"/>
      <c r="S46" s="90"/>
      <c r="T46" s="90"/>
      <c r="U46" s="90"/>
      <c r="V46" s="90"/>
      <c r="W46" s="90"/>
      <c r="X46" s="90"/>
      <c r="Y46" s="90"/>
      <c r="Z46" s="90"/>
      <c r="AA46" s="90"/>
      <c r="AB46" s="90"/>
      <c r="AC46" s="90"/>
      <c r="AD46" s="90"/>
      <c r="AE46" s="90"/>
      <c r="AF46" s="90"/>
      <c r="AG46" s="90"/>
      <c r="BE46" s="76"/>
      <c r="BF46" s="76"/>
      <c r="BG46" s="76"/>
      <c r="BH46" s="76"/>
      <c r="BI46" s="76"/>
      <c r="BJ46" s="76"/>
      <c r="BK46" s="76"/>
      <c r="BL46" s="76"/>
      <c r="BM46" s="76"/>
      <c r="BN46" s="76"/>
      <c r="BO46" s="76"/>
      <c r="BP46" s="76"/>
      <c r="BQ46" s="76"/>
      <c r="BR46" s="76"/>
    </row>
    <row r="47" spans="1:72" s="71" customFormat="1" x14ac:dyDescent="0.2">
      <c r="A47" s="129" t="s">
        <v>140</v>
      </c>
      <c r="B47" s="213"/>
      <c r="C47" s="323">
        <v>83327042.272727281</v>
      </c>
      <c r="D47" s="323">
        <v>143978510.27272728</v>
      </c>
      <c r="E47" s="324">
        <v>73419377.606060609</v>
      </c>
      <c r="F47" s="323">
        <v>35327042.272727273</v>
      </c>
      <c r="G47" s="323">
        <v>32327042.272727273</v>
      </c>
      <c r="H47" s="323">
        <v>82327042.272727281</v>
      </c>
      <c r="I47" s="323">
        <v>33419377.606060605</v>
      </c>
      <c r="J47" s="323">
        <v>26327042.272727273</v>
      </c>
      <c r="K47" s="323">
        <v>44327042.272727273</v>
      </c>
      <c r="L47" s="323">
        <v>124359202.27272727</v>
      </c>
      <c r="M47" s="323">
        <v>220861278.60606062</v>
      </c>
      <c r="N47" s="90"/>
      <c r="O47" s="90"/>
      <c r="P47" s="90"/>
      <c r="Q47" s="90"/>
      <c r="R47" s="325" t="s">
        <v>258</v>
      </c>
      <c r="S47" s="90"/>
      <c r="T47" s="90"/>
      <c r="U47" s="90"/>
      <c r="V47" s="90"/>
      <c r="W47" s="90"/>
      <c r="X47" s="90"/>
      <c r="Y47" s="90"/>
      <c r="Z47" s="90"/>
      <c r="AA47" s="90"/>
      <c r="AB47" s="90"/>
      <c r="AC47" s="90"/>
      <c r="AD47" s="90"/>
      <c r="AE47" s="90"/>
      <c r="AF47" s="90"/>
      <c r="AG47" s="90"/>
      <c r="BE47" s="76"/>
      <c r="BF47" s="76"/>
      <c r="BG47" s="76"/>
      <c r="BH47" s="76"/>
      <c r="BI47" s="76"/>
      <c r="BJ47" s="76"/>
      <c r="BK47" s="76"/>
      <c r="BL47" s="76"/>
      <c r="BM47" s="76"/>
      <c r="BN47" s="76"/>
      <c r="BO47" s="76"/>
      <c r="BP47" s="76"/>
      <c r="BQ47" s="76"/>
      <c r="BR47" s="76"/>
    </row>
    <row r="48" spans="1:72" s="71" customFormat="1" x14ac:dyDescent="0.2">
      <c r="A48" s="89"/>
      <c r="B48" s="89"/>
      <c r="C48" s="89"/>
      <c r="D48" s="104"/>
      <c r="E48" s="103"/>
      <c r="BG48" s="76"/>
      <c r="BH48" s="76"/>
      <c r="BI48" s="76"/>
      <c r="BJ48" s="76"/>
      <c r="BK48" s="76"/>
      <c r="BL48" s="76"/>
      <c r="BM48" s="76"/>
      <c r="BN48" s="76"/>
      <c r="BO48" s="76"/>
      <c r="BP48" s="76"/>
      <c r="BQ48" s="76"/>
      <c r="BR48" s="76"/>
      <c r="BS48" s="76"/>
      <c r="BT48" s="76"/>
    </row>
    <row r="49" spans="1:72" s="71" customFormat="1" x14ac:dyDescent="0.2">
      <c r="A49" s="89"/>
      <c r="B49" s="89"/>
      <c r="C49" s="89"/>
      <c r="D49" s="104"/>
      <c r="E49" s="103"/>
      <c r="BG49" s="76"/>
      <c r="BH49" s="76"/>
      <c r="BI49" s="76"/>
      <c r="BJ49" s="76"/>
      <c r="BK49" s="76"/>
      <c r="BL49" s="76"/>
      <c r="BM49" s="76"/>
      <c r="BN49" s="76"/>
      <c r="BO49" s="76"/>
      <c r="BP49" s="76"/>
      <c r="BQ49" s="76"/>
      <c r="BR49" s="76"/>
      <c r="BS49" s="76"/>
      <c r="BT49" s="76"/>
    </row>
    <row r="50" spans="1:72" s="71" customFormat="1" x14ac:dyDescent="0.2">
      <c r="A50" s="89"/>
      <c r="B50" s="89"/>
      <c r="C50" s="89"/>
      <c r="D50" s="104"/>
      <c r="E50" s="103"/>
      <c r="BG50" s="76"/>
      <c r="BH50" s="76"/>
      <c r="BI50" s="76"/>
      <c r="BJ50" s="76"/>
      <c r="BK50" s="76"/>
      <c r="BL50" s="76"/>
      <c r="BM50" s="76"/>
      <c r="BN50" s="76"/>
      <c r="BO50" s="76"/>
      <c r="BP50" s="76"/>
      <c r="BQ50" s="76"/>
      <c r="BR50" s="76"/>
      <c r="BS50" s="76"/>
      <c r="BT50" s="76"/>
    </row>
    <row r="51" spans="1:72" s="71" customFormat="1" x14ac:dyDescent="0.2">
      <c r="A51" s="89"/>
      <c r="B51" s="89"/>
      <c r="C51" s="89"/>
      <c r="D51" s="104"/>
      <c r="E51" s="103"/>
      <c r="L51" s="326"/>
      <c r="M51" s="326"/>
      <c r="N51" s="326"/>
      <c r="O51" s="326"/>
      <c r="P51" s="326"/>
      <c r="Q51" s="326"/>
      <c r="R51" s="326"/>
      <c r="S51" s="326"/>
      <c r="T51" s="326"/>
      <c r="BG51" s="76"/>
      <c r="BH51" s="76"/>
      <c r="BI51" s="76"/>
      <c r="BJ51" s="76"/>
      <c r="BK51" s="76"/>
      <c r="BL51" s="76"/>
      <c r="BM51" s="76"/>
      <c r="BN51" s="76"/>
      <c r="BO51" s="76"/>
      <c r="BP51" s="76"/>
      <c r="BQ51" s="76"/>
      <c r="BR51" s="76"/>
      <c r="BS51" s="76"/>
      <c r="BT51" s="76"/>
    </row>
    <row r="52" spans="1:72" s="71" customFormat="1" x14ac:dyDescent="0.2">
      <c r="A52" s="88" t="s">
        <v>31</v>
      </c>
      <c r="J52" s="110"/>
      <c r="K52" s="110"/>
      <c r="L52" s="326"/>
      <c r="M52" s="326"/>
      <c r="N52" s="326"/>
      <c r="O52" s="326"/>
      <c r="P52" s="326"/>
      <c r="Q52" s="326"/>
      <c r="R52" s="326"/>
      <c r="S52" s="326"/>
      <c r="T52" s="326"/>
      <c r="U52" s="110"/>
      <c r="V52" s="110"/>
      <c r="W52" s="110"/>
      <c r="X52" s="110"/>
      <c r="Y52" s="110"/>
      <c r="Z52" s="110"/>
      <c r="AA52" s="663"/>
      <c r="AB52" s="663"/>
      <c r="AC52" s="663"/>
      <c r="AD52" s="663"/>
      <c r="AE52" s="663"/>
      <c r="AF52" s="663"/>
      <c r="AG52" s="118"/>
      <c r="AH52" s="118"/>
      <c r="AI52" s="118"/>
      <c r="AJ52" s="118"/>
      <c r="AK52" s="118"/>
      <c r="AL52" s="118"/>
      <c r="AM52" s="118"/>
      <c r="BG52" s="76"/>
      <c r="BH52" s="76"/>
      <c r="BI52" s="76"/>
      <c r="BJ52" s="76"/>
      <c r="BK52" s="76"/>
      <c r="BL52" s="76"/>
      <c r="BM52" s="76"/>
      <c r="BN52" s="76"/>
      <c r="BO52" s="76"/>
      <c r="BP52" s="76"/>
      <c r="BQ52" s="76"/>
      <c r="BR52" s="76"/>
      <c r="BS52" s="76"/>
      <c r="BT52" s="76"/>
    </row>
    <row r="53" spans="1:72" s="71" customFormat="1" ht="21" customHeight="1" x14ac:dyDescent="0.2">
      <c r="A53" s="327" t="s">
        <v>280</v>
      </c>
      <c r="B53" s="90"/>
      <c r="C53" s="90"/>
      <c r="D53" s="90"/>
      <c r="E53" s="90"/>
      <c r="F53" s="90"/>
      <c r="G53" s="90"/>
      <c r="H53" s="90"/>
      <c r="I53" s="90"/>
      <c r="J53" s="173"/>
      <c r="K53" s="173"/>
      <c r="L53" s="326"/>
      <c r="M53" s="326"/>
      <c r="N53" s="326"/>
      <c r="O53" s="326"/>
      <c r="P53" s="326"/>
      <c r="Q53" s="326"/>
      <c r="R53" s="326"/>
      <c r="S53" s="326"/>
      <c r="T53" s="326"/>
      <c r="U53" s="174"/>
      <c r="V53" s="173"/>
      <c r="W53" s="173"/>
      <c r="X53" s="173"/>
      <c r="Y53" s="173"/>
      <c r="Z53" s="173"/>
      <c r="AA53" s="664"/>
      <c r="AB53" s="664"/>
      <c r="AC53" s="664"/>
      <c r="AD53" s="664"/>
      <c r="AE53" s="664"/>
      <c r="AF53" s="664"/>
      <c r="AG53" s="173"/>
      <c r="AH53" s="173"/>
      <c r="AI53" s="173"/>
      <c r="AJ53" s="173"/>
      <c r="AK53" s="173"/>
      <c r="AL53" s="173"/>
      <c r="AM53" s="103"/>
      <c r="BG53" s="76"/>
      <c r="BH53" s="76"/>
      <c r="BI53" s="76"/>
      <c r="BJ53" s="76"/>
      <c r="BK53" s="76"/>
      <c r="BL53" s="76"/>
      <c r="BM53" s="76"/>
      <c r="BN53" s="76"/>
      <c r="BO53" s="76"/>
      <c r="BP53" s="76"/>
      <c r="BQ53" s="76"/>
      <c r="BR53" s="76"/>
      <c r="BS53" s="76"/>
      <c r="BT53" s="76"/>
    </row>
    <row r="54" spans="1:72" s="71" customFormat="1" ht="15" x14ac:dyDescent="0.2">
      <c r="A54" s="93"/>
      <c r="B54" s="90"/>
      <c r="C54" s="90"/>
      <c r="D54" s="90"/>
      <c r="E54" s="90"/>
      <c r="F54" s="90"/>
      <c r="G54" s="90"/>
      <c r="H54" s="90"/>
      <c r="I54" s="90"/>
      <c r="J54" s="105"/>
      <c r="K54" s="105"/>
      <c r="L54" s="326"/>
      <c r="M54" s="326"/>
      <c r="N54" s="326"/>
      <c r="O54" s="326"/>
      <c r="P54" s="326"/>
      <c r="Q54" s="326"/>
      <c r="R54" s="326"/>
      <c r="S54" s="326"/>
      <c r="T54" s="326"/>
      <c r="U54" s="105"/>
      <c r="V54" s="105"/>
      <c r="W54" s="105"/>
      <c r="X54" s="105"/>
      <c r="Y54" s="105"/>
      <c r="Z54" s="105"/>
      <c r="AA54" s="665"/>
      <c r="AB54" s="665"/>
      <c r="AC54" s="665"/>
      <c r="AD54" s="665"/>
      <c r="AE54" s="665"/>
      <c r="AF54" s="665"/>
      <c r="AG54" s="105"/>
      <c r="AH54" s="105"/>
      <c r="AI54" s="105"/>
      <c r="AJ54" s="105"/>
      <c r="AK54" s="105"/>
      <c r="AL54" s="105"/>
      <c r="AM54" s="106"/>
      <c r="BG54" s="76"/>
      <c r="BH54" s="76"/>
      <c r="BI54" s="76"/>
      <c r="BJ54" s="76"/>
      <c r="BK54" s="76"/>
      <c r="BL54" s="76"/>
      <c r="BM54" s="76"/>
      <c r="BN54" s="76"/>
      <c r="BO54" s="76"/>
      <c r="BP54" s="76"/>
      <c r="BQ54" s="76"/>
      <c r="BR54" s="76"/>
      <c r="BS54" s="76"/>
      <c r="BT54" s="76"/>
    </row>
    <row r="55" spans="1:72" s="71" customFormat="1" x14ac:dyDescent="0.2">
      <c r="A55" s="88" t="s">
        <v>33</v>
      </c>
      <c r="B55" s="90"/>
      <c r="C55" s="90"/>
      <c r="D55" s="90"/>
      <c r="E55" s="90"/>
      <c r="F55" s="90"/>
      <c r="G55" s="90"/>
      <c r="H55" s="90"/>
      <c r="I55" s="90"/>
      <c r="J55" s="105"/>
      <c r="K55" s="105"/>
      <c r="L55" s="326"/>
      <c r="M55" s="326"/>
      <c r="N55" s="326"/>
      <c r="O55" s="326"/>
      <c r="P55" s="326"/>
      <c r="Q55" s="326"/>
      <c r="R55" s="326"/>
      <c r="S55" s="326"/>
      <c r="T55" s="326"/>
      <c r="U55" s="105"/>
      <c r="V55" s="105"/>
      <c r="W55" s="105"/>
      <c r="X55" s="105"/>
      <c r="Y55" s="105"/>
      <c r="Z55" s="105"/>
      <c r="AA55" s="107"/>
      <c r="AB55" s="107"/>
      <c r="AC55" s="107"/>
      <c r="AD55" s="107"/>
      <c r="AE55" s="107"/>
      <c r="AF55" s="107"/>
      <c r="AG55" s="105"/>
      <c r="AH55" s="105"/>
      <c r="AI55" s="105"/>
      <c r="AJ55" s="105"/>
      <c r="AK55" s="105"/>
      <c r="AL55" s="105"/>
      <c r="AM55" s="106"/>
      <c r="BG55" s="76"/>
      <c r="BH55" s="76"/>
      <c r="BI55" s="76"/>
      <c r="BJ55" s="76"/>
      <c r="BK55" s="76"/>
      <c r="BL55" s="76"/>
      <c r="BM55" s="76"/>
      <c r="BN55" s="76"/>
      <c r="BO55" s="76"/>
      <c r="BP55" s="76"/>
      <c r="BQ55" s="76"/>
      <c r="BR55" s="76"/>
      <c r="BS55" s="76"/>
      <c r="BT55" s="76"/>
    </row>
    <row r="56" spans="1:72" s="71" customFormat="1" ht="54.75" customHeight="1" x14ac:dyDescent="0.2">
      <c r="A56" s="88"/>
      <c r="E56" s="108"/>
      <c r="F56" s="108"/>
      <c r="J56" s="105"/>
      <c r="K56" s="105"/>
      <c r="L56" s="105"/>
      <c r="M56" s="105"/>
      <c r="N56" s="105"/>
      <c r="O56" s="105"/>
      <c r="P56" s="105"/>
      <c r="Q56" s="105"/>
      <c r="R56" s="105"/>
      <c r="S56" s="105"/>
      <c r="T56" s="105"/>
      <c r="U56" s="105"/>
      <c r="V56" s="105"/>
      <c r="W56" s="105"/>
      <c r="X56" s="105"/>
      <c r="Y56" s="105"/>
      <c r="Z56" s="105"/>
      <c r="AA56" s="107"/>
      <c r="AB56" s="107"/>
      <c r="AC56" s="107"/>
      <c r="AD56" s="107"/>
      <c r="AE56" s="107"/>
      <c r="AF56" s="107"/>
      <c r="AG56" s="105"/>
      <c r="AH56" s="105"/>
      <c r="AI56" s="105"/>
      <c r="AJ56" s="105"/>
      <c r="AK56" s="105"/>
      <c r="AL56" s="105"/>
      <c r="AM56" s="106"/>
      <c r="BG56" s="76"/>
      <c r="BH56" s="76"/>
      <c r="BI56" s="76"/>
      <c r="BJ56" s="76"/>
      <c r="BK56" s="76"/>
      <c r="BL56" s="76"/>
      <c r="BM56" s="76"/>
      <c r="BN56" s="76"/>
      <c r="BO56" s="76"/>
      <c r="BP56" s="76"/>
      <c r="BQ56" s="76"/>
      <c r="BR56" s="76"/>
      <c r="BS56" s="76"/>
      <c r="BT56" s="76"/>
    </row>
    <row r="57" spans="1:72" s="71" customFormat="1" x14ac:dyDescent="0.2">
      <c r="E57" s="109" t="s">
        <v>34</v>
      </c>
      <c r="F57" s="109" t="s">
        <v>35</v>
      </c>
      <c r="G57" s="110"/>
      <c r="H57" s="328"/>
      <c r="I57" s="139"/>
      <c r="J57" s="139"/>
      <c r="K57" s="139"/>
      <c r="L57" s="329"/>
      <c r="M57" s="105"/>
      <c r="N57" s="105"/>
      <c r="O57" s="105"/>
      <c r="P57" s="105"/>
      <c r="Q57" s="105"/>
      <c r="R57" s="105"/>
      <c r="S57" s="105"/>
      <c r="T57" s="105"/>
      <c r="U57" s="105"/>
      <c r="V57" s="105"/>
      <c r="W57" s="105"/>
      <c r="X57" s="105"/>
      <c r="Y57" s="105"/>
      <c r="Z57" s="105"/>
      <c r="AA57" s="107"/>
      <c r="AB57" s="107"/>
      <c r="AC57" s="107"/>
      <c r="AD57" s="107"/>
      <c r="AE57" s="107"/>
      <c r="AF57" s="107"/>
      <c r="AG57" s="105"/>
      <c r="AH57" s="105"/>
      <c r="AI57" s="105"/>
      <c r="AJ57" s="105"/>
      <c r="AK57" s="105"/>
      <c r="AL57" s="105"/>
      <c r="AM57" s="106"/>
      <c r="BG57" s="76"/>
      <c r="BH57" s="76"/>
      <c r="BI57" s="76"/>
      <c r="BJ57" s="76"/>
      <c r="BK57" s="76"/>
      <c r="BL57" s="76"/>
      <c r="BM57" s="76"/>
      <c r="BN57" s="76"/>
      <c r="BO57" s="76"/>
      <c r="BP57" s="76"/>
      <c r="BQ57" s="76"/>
      <c r="BR57" s="76"/>
      <c r="BS57" s="76"/>
      <c r="BT57" s="76"/>
    </row>
    <row r="58" spans="1:72" s="71" customFormat="1" ht="21" customHeight="1" x14ac:dyDescent="0.2">
      <c r="A58" s="666" t="s">
        <v>84</v>
      </c>
      <c r="B58" s="667"/>
      <c r="C58" s="667"/>
      <c r="D58" s="668"/>
      <c r="E58" s="330"/>
      <c r="F58" s="331">
        <v>900000000</v>
      </c>
      <c r="G58" s="105"/>
      <c r="H58" s="329"/>
      <c r="I58" s="139"/>
      <c r="J58" s="139"/>
      <c r="K58" s="139"/>
      <c r="L58" s="139"/>
    </row>
    <row r="59" spans="1:72" s="71" customFormat="1" ht="21" customHeight="1" x14ac:dyDescent="0.2">
      <c r="A59" s="648" t="s">
        <v>281</v>
      </c>
      <c r="B59" s="648"/>
      <c r="C59" s="648"/>
      <c r="D59" s="648"/>
      <c r="E59" s="97">
        <v>502312729</v>
      </c>
      <c r="F59" s="332"/>
      <c r="G59" s="105"/>
      <c r="H59" s="329"/>
      <c r="I59" s="139"/>
      <c r="J59" s="139"/>
      <c r="K59" s="139"/>
      <c r="L59" s="139"/>
    </row>
    <row r="60" spans="1:72" s="71" customFormat="1" ht="21" customHeight="1" x14ac:dyDescent="0.2">
      <c r="A60" s="648" t="s">
        <v>282</v>
      </c>
      <c r="B60" s="648"/>
      <c r="C60" s="648"/>
      <c r="D60" s="648"/>
      <c r="E60" s="97">
        <v>162000000</v>
      </c>
      <c r="F60" s="332"/>
      <c r="G60" s="105"/>
      <c r="H60" s="329"/>
      <c r="I60" s="139"/>
      <c r="J60" s="139"/>
      <c r="K60" s="139"/>
      <c r="L60" s="139"/>
    </row>
    <row r="61" spans="1:72" s="71" customFormat="1" ht="21" customHeight="1" x14ac:dyDescent="0.2">
      <c r="A61" s="648" t="s">
        <v>283</v>
      </c>
      <c r="B61" s="648"/>
      <c r="C61" s="648"/>
      <c r="D61" s="648"/>
      <c r="E61" s="97">
        <v>41601741</v>
      </c>
      <c r="F61" s="332"/>
      <c r="G61" s="105"/>
      <c r="H61" s="329"/>
      <c r="I61" s="139"/>
      <c r="J61" s="139"/>
      <c r="K61" s="139"/>
      <c r="L61" s="139"/>
    </row>
    <row r="62" spans="1:72" s="71" customFormat="1" ht="21" customHeight="1" x14ac:dyDescent="0.2">
      <c r="A62" s="648" t="s">
        <v>284</v>
      </c>
      <c r="B62" s="648"/>
      <c r="C62" s="648"/>
      <c r="D62" s="648"/>
      <c r="E62" s="97">
        <v>8138163</v>
      </c>
      <c r="F62" s="332"/>
      <c r="G62" s="105"/>
      <c r="H62" s="329"/>
      <c r="I62" s="139"/>
      <c r="J62" s="139"/>
      <c r="K62" s="139"/>
      <c r="L62" s="139"/>
    </row>
    <row r="63" spans="1:72" s="71" customFormat="1" ht="21" customHeight="1" x14ac:dyDescent="0.2">
      <c r="A63" s="648" t="s">
        <v>285</v>
      </c>
      <c r="B63" s="648"/>
      <c r="C63" s="648"/>
      <c r="D63" s="648"/>
      <c r="E63" s="97">
        <v>21277006</v>
      </c>
      <c r="F63" s="332"/>
      <c r="G63" s="105"/>
      <c r="H63" s="329"/>
      <c r="I63" s="139"/>
      <c r="J63" s="139"/>
      <c r="K63" s="139"/>
      <c r="L63" s="139"/>
    </row>
    <row r="64" spans="1:72" s="71" customFormat="1" ht="33.75" customHeight="1" x14ac:dyDescent="0.2">
      <c r="A64" s="648" t="s">
        <v>286</v>
      </c>
      <c r="B64" s="648"/>
      <c r="C64" s="648"/>
      <c r="D64" s="648"/>
      <c r="E64" s="97">
        <v>164670361</v>
      </c>
      <c r="F64" s="332"/>
      <c r="G64" s="105"/>
      <c r="H64" s="329"/>
      <c r="I64" s="333"/>
      <c r="J64" s="334"/>
      <c r="K64" s="333"/>
      <c r="L64" s="139"/>
    </row>
    <row r="65" spans="1:72" s="71" customFormat="1" ht="12.75" customHeight="1" x14ac:dyDescent="0.2">
      <c r="A65" s="649" t="s">
        <v>258</v>
      </c>
      <c r="B65" s="650"/>
      <c r="C65" s="650"/>
      <c r="D65" s="651"/>
      <c r="E65" s="261">
        <v>0</v>
      </c>
      <c r="F65" s="335"/>
      <c r="G65" s="105"/>
      <c r="H65" s="329"/>
      <c r="I65" s="333"/>
      <c r="J65" s="334"/>
      <c r="K65" s="333"/>
      <c r="L65" s="139"/>
    </row>
    <row r="66" spans="1:72" s="71" customFormat="1" x14ac:dyDescent="0.2">
      <c r="A66" s="652" t="s">
        <v>45</v>
      </c>
      <c r="B66" s="653"/>
      <c r="C66" s="653"/>
      <c r="D66" s="654"/>
      <c r="E66" s="336">
        <f>SUM(E59:E65)</f>
        <v>900000000</v>
      </c>
      <c r="F66" s="111">
        <f>+F58</f>
        <v>900000000</v>
      </c>
      <c r="G66" s="105"/>
      <c r="H66" s="329"/>
      <c r="I66" s="329"/>
      <c r="J66" s="139"/>
      <c r="K66" s="139"/>
      <c r="L66" s="139"/>
    </row>
    <row r="67" spans="1:72" s="71" customFormat="1" x14ac:dyDescent="0.2">
      <c r="A67" s="337"/>
      <c r="B67" s="337"/>
      <c r="C67" s="337"/>
      <c r="D67" s="337"/>
      <c r="E67" s="338"/>
      <c r="F67" s="339"/>
      <c r="G67" s="105"/>
      <c r="H67" s="329"/>
      <c r="I67" s="329"/>
      <c r="J67" s="139"/>
      <c r="K67" s="139"/>
      <c r="L67" s="139"/>
    </row>
    <row r="68" spans="1:72" s="71" customFormat="1" x14ac:dyDescent="0.2">
      <c r="A68" s="337"/>
      <c r="B68" s="337"/>
      <c r="C68" s="337"/>
      <c r="D68" s="337"/>
      <c r="E68" s="338"/>
      <c r="F68" s="339"/>
      <c r="G68" s="105"/>
      <c r="H68" s="329"/>
      <c r="I68" s="329"/>
      <c r="J68" s="139"/>
      <c r="K68" s="139"/>
      <c r="L68" s="139"/>
    </row>
    <row r="69" spans="1:72" s="71" customFormat="1" x14ac:dyDescent="0.2">
      <c r="A69" s="337"/>
      <c r="B69" s="337"/>
      <c r="C69" s="337"/>
      <c r="D69" s="337"/>
      <c r="E69" s="338"/>
      <c r="F69" s="339"/>
      <c r="G69" s="105"/>
      <c r="H69" s="329"/>
      <c r="I69" s="329"/>
      <c r="J69" s="139"/>
      <c r="K69" s="139"/>
      <c r="L69" s="139"/>
    </row>
    <row r="70" spans="1:72" s="71" customFormat="1" x14ac:dyDescent="0.2">
      <c r="A70" s="337"/>
      <c r="B70" s="337"/>
      <c r="C70" s="337"/>
      <c r="D70" s="337"/>
      <c r="E70" s="338"/>
      <c r="F70" s="339"/>
      <c r="G70" s="105"/>
      <c r="H70" s="329"/>
      <c r="I70" s="329"/>
      <c r="J70" s="139"/>
      <c r="K70" s="139"/>
      <c r="L70" s="139"/>
    </row>
    <row r="71" spans="1:72" s="71" customFormat="1" x14ac:dyDescent="0.2">
      <c r="A71" s="337"/>
      <c r="B71" s="337"/>
      <c r="C71" s="337"/>
      <c r="D71" s="337"/>
      <c r="E71" s="338"/>
      <c r="F71" s="339"/>
      <c r="G71" s="105"/>
      <c r="H71" s="329"/>
      <c r="I71" s="329"/>
      <c r="J71" s="139"/>
      <c r="K71" s="139"/>
      <c r="L71" s="139"/>
    </row>
    <row r="72" spans="1:72" s="71" customFormat="1" x14ac:dyDescent="0.2">
      <c r="A72" s="337"/>
      <c r="B72" s="337"/>
      <c r="C72" s="337"/>
      <c r="D72" s="337"/>
      <c r="E72" s="338"/>
      <c r="F72" s="339"/>
      <c r="G72" s="105"/>
      <c r="H72" s="329"/>
      <c r="I72" s="329"/>
      <c r="J72" s="139"/>
      <c r="K72" s="139"/>
      <c r="L72" s="139"/>
    </row>
    <row r="73" spans="1:72" s="71" customFormat="1" x14ac:dyDescent="0.2">
      <c r="A73" s="337"/>
      <c r="B73" s="337"/>
      <c r="C73" s="337"/>
      <c r="D73" s="337"/>
      <c r="E73" s="338"/>
      <c r="F73" s="339"/>
      <c r="G73" s="105"/>
      <c r="H73" s="329"/>
      <c r="I73" s="329"/>
      <c r="J73" s="139"/>
      <c r="K73" s="139"/>
      <c r="L73" s="139"/>
    </row>
    <row r="74" spans="1:72" s="71" customFormat="1" x14ac:dyDescent="0.2">
      <c r="A74" s="337"/>
      <c r="B74" s="337"/>
      <c r="C74" s="337"/>
      <c r="D74" s="337"/>
      <c r="E74" s="338"/>
      <c r="F74" s="339"/>
      <c r="G74" s="105"/>
      <c r="H74" s="329"/>
      <c r="I74" s="329"/>
      <c r="J74" s="139"/>
      <c r="K74" s="139"/>
      <c r="L74" s="139"/>
    </row>
    <row r="75" spans="1:72" s="71" customFormat="1" ht="14.25" customHeight="1" x14ac:dyDescent="0.2">
      <c r="A75" s="90"/>
      <c r="B75" s="90"/>
      <c r="C75" s="90"/>
      <c r="D75" s="106"/>
      <c r="E75" s="106"/>
      <c r="F75" s="106"/>
      <c r="G75" s="105"/>
      <c r="H75" s="329"/>
      <c r="I75" s="329"/>
      <c r="J75" s="139"/>
      <c r="K75" s="139"/>
      <c r="L75" s="139"/>
    </row>
    <row r="76" spans="1:72" s="71" customFormat="1" x14ac:dyDescent="0.2">
      <c r="A76" s="88" t="s">
        <v>46</v>
      </c>
      <c r="BG76" s="76"/>
      <c r="BH76" s="76"/>
      <c r="BI76" s="76"/>
      <c r="BJ76" s="76"/>
      <c r="BK76" s="76"/>
      <c r="BL76" s="76"/>
      <c r="BM76" s="76"/>
      <c r="BN76" s="76"/>
      <c r="BO76" s="76"/>
      <c r="BP76" s="76"/>
      <c r="BQ76" s="76"/>
      <c r="BR76" s="76"/>
      <c r="BS76" s="76"/>
      <c r="BT76" s="76"/>
    </row>
    <row r="77" spans="1:72" s="71" customFormat="1" ht="18" customHeight="1" x14ac:dyDescent="0.2">
      <c r="A77" s="115" t="s">
        <v>90</v>
      </c>
      <c r="BG77" s="76"/>
      <c r="BH77" s="76"/>
      <c r="BI77" s="76"/>
      <c r="BJ77" s="76"/>
      <c r="BK77" s="76"/>
      <c r="BL77" s="76"/>
      <c r="BM77" s="76"/>
      <c r="BN77" s="76"/>
      <c r="BO77" s="76"/>
      <c r="BP77" s="76"/>
      <c r="BQ77" s="76"/>
      <c r="BR77" s="76"/>
      <c r="BS77" s="76"/>
      <c r="BT77" s="76"/>
    </row>
    <row r="78" spans="1:72" s="71" customFormat="1" ht="21.75" customHeight="1" x14ac:dyDescent="0.2">
      <c r="A78" s="655" t="s">
        <v>91</v>
      </c>
      <c r="B78" s="655"/>
      <c r="C78" s="655"/>
      <c r="D78" s="116" t="s">
        <v>92</v>
      </c>
      <c r="E78" s="117" t="s">
        <v>93</v>
      </c>
      <c r="F78" s="118" t="s">
        <v>258</v>
      </c>
      <c r="G78" s="118"/>
      <c r="H78" s="118"/>
      <c r="I78" s="118"/>
      <c r="BG78" s="76"/>
      <c r="BH78" s="76"/>
      <c r="BI78" s="76"/>
      <c r="BJ78" s="76"/>
      <c r="BK78" s="76"/>
      <c r="BL78" s="76"/>
      <c r="BM78" s="76"/>
      <c r="BN78" s="76"/>
      <c r="BO78" s="76"/>
      <c r="BP78" s="76"/>
      <c r="BQ78" s="76"/>
      <c r="BR78" s="76"/>
      <c r="BS78" s="76"/>
      <c r="BT78" s="76"/>
    </row>
    <row r="79" spans="1:72" s="71" customFormat="1" ht="33.75" customHeight="1" x14ac:dyDescent="0.2">
      <c r="A79" s="647" t="s">
        <v>287</v>
      </c>
      <c r="B79" s="647"/>
      <c r="C79" s="647"/>
      <c r="D79" s="119" t="s">
        <v>155</v>
      </c>
      <c r="E79" s="340">
        <v>292</v>
      </c>
      <c r="F79" s="85"/>
      <c r="G79" s="85"/>
      <c r="H79" s="85"/>
      <c r="I79" s="85"/>
      <c r="BG79" s="76"/>
      <c r="BH79" s="76"/>
      <c r="BI79" s="76"/>
      <c r="BJ79" s="76"/>
      <c r="BK79" s="76"/>
      <c r="BL79" s="76"/>
      <c r="BM79" s="76"/>
      <c r="BN79" s="76"/>
      <c r="BO79" s="76"/>
      <c r="BP79" s="76"/>
      <c r="BQ79" s="76"/>
      <c r="BR79" s="76"/>
      <c r="BS79" s="76"/>
      <c r="BT79" s="76"/>
    </row>
    <row r="80" spans="1:72" s="71" customFormat="1" ht="40.5" customHeight="1" x14ac:dyDescent="0.2">
      <c r="A80" s="647" t="s">
        <v>288</v>
      </c>
      <c r="B80" s="647"/>
      <c r="C80" s="647"/>
      <c r="D80" s="119" t="s">
        <v>289</v>
      </c>
      <c r="E80" s="341">
        <v>3020134</v>
      </c>
      <c r="F80" s="342"/>
      <c r="G80" s="85"/>
      <c r="H80" s="85"/>
      <c r="I80" s="85"/>
      <c r="BG80" s="76"/>
      <c r="BH80" s="76"/>
      <c r="BI80" s="76"/>
      <c r="BJ80" s="76"/>
      <c r="BK80" s="76"/>
      <c r="BL80" s="76"/>
      <c r="BM80" s="76"/>
      <c r="BN80" s="76"/>
      <c r="BO80" s="76"/>
      <c r="BP80" s="76"/>
      <c r="BQ80" s="76"/>
      <c r="BR80" s="76"/>
      <c r="BS80" s="76"/>
      <c r="BT80" s="76"/>
    </row>
    <row r="81" spans="1:72" s="71" customFormat="1" ht="27.75" customHeight="1" x14ac:dyDescent="0.2">
      <c r="A81" s="647" t="s">
        <v>290</v>
      </c>
      <c r="B81" s="647"/>
      <c r="C81" s="647"/>
      <c r="D81" s="121" t="s">
        <v>291</v>
      </c>
      <c r="E81" s="183">
        <v>3</v>
      </c>
      <c r="F81" s="123"/>
      <c r="G81" s="123"/>
      <c r="H81" s="123"/>
      <c r="I81" s="123"/>
      <c r="BG81" s="76"/>
      <c r="BH81" s="76"/>
      <c r="BI81" s="76"/>
      <c r="BJ81" s="76"/>
      <c r="BK81" s="76"/>
      <c r="BL81" s="76"/>
      <c r="BM81" s="76"/>
      <c r="BN81" s="76"/>
      <c r="BO81" s="76"/>
      <c r="BP81" s="76"/>
      <c r="BQ81" s="76"/>
      <c r="BR81" s="76"/>
      <c r="BS81" s="76"/>
      <c r="BT81" s="76"/>
    </row>
    <row r="82" spans="1:72" s="71" customFormat="1" ht="26.25" customHeight="1" x14ac:dyDescent="0.2">
      <c r="A82" s="647" t="s">
        <v>292</v>
      </c>
      <c r="B82" s="647"/>
      <c r="C82" s="647"/>
      <c r="D82" s="121" t="s">
        <v>291</v>
      </c>
      <c r="E82" s="183">
        <v>0</v>
      </c>
      <c r="F82" s="123"/>
      <c r="G82" s="123"/>
      <c r="H82" s="123" t="s">
        <v>258</v>
      </c>
      <c r="I82" s="123"/>
      <c r="BG82" s="76"/>
      <c r="BH82" s="76"/>
      <c r="BI82" s="76"/>
      <c r="BJ82" s="76"/>
      <c r="BK82" s="76"/>
      <c r="BL82" s="76"/>
      <c r="BM82" s="76"/>
      <c r="BN82" s="76"/>
      <c r="BO82" s="76"/>
      <c r="BP82" s="76"/>
      <c r="BQ82" s="76"/>
      <c r="BR82" s="76"/>
      <c r="BS82" s="76"/>
      <c r="BT82" s="76"/>
    </row>
    <row r="83" spans="1:72" s="71" customFormat="1" ht="48" customHeight="1" x14ac:dyDescent="0.2">
      <c r="A83" s="647" t="s">
        <v>293</v>
      </c>
      <c r="B83" s="647"/>
      <c r="C83" s="647"/>
      <c r="D83" s="121" t="s">
        <v>291</v>
      </c>
      <c r="E83" s="183">
        <v>20</v>
      </c>
      <c r="F83" s="123"/>
      <c r="G83" s="123"/>
      <c r="H83" s="123" t="s">
        <v>258</v>
      </c>
      <c r="I83" s="123"/>
      <c r="BG83" s="76"/>
      <c r="BH83" s="76"/>
      <c r="BI83" s="76"/>
      <c r="BJ83" s="76"/>
      <c r="BK83" s="76"/>
      <c r="BL83" s="76"/>
      <c r="BM83" s="76"/>
      <c r="BN83" s="76"/>
      <c r="BO83" s="76"/>
      <c r="BP83" s="76"/>
      <c r="BQ83" s="76"/>
      <c r="BR83" s="76"/>
      <c r="BS83" s="76"/>
      <c r="BT83" s="76"/>
    </row>
    <row r="84" spans="1:72" s="71" customFormat="1" ht="40.5" customHeight="1" x14ac:dyDescent="0.2">
      <c r="A84" s="647" t="s">
        <v>294</v>
      </c>
      <c r="B84" s="647"/>
      <c r="C84" s="647"/>
      <c r="D84" s="121" t="s">
        <v>291</v>
      </c>
      <c r="E84" s="131">
        <v>0</v>
      </c>
      <c r="F84" s="85"/>
      <c r="G84" s="85"/>
      <c r="H84" s="85"/>
      <c r="I84" s="85"/>
      <c r="BG84" s="76"/>
      <c r="BH84" s="76"/>
      <c r="BI84" s="76"/>
      <c r="BJ84" s="76"/>
      <c r="BK84" s="76"/>
      <c r="BL84" s="76"/>
      <c r="BM84" s="76"/>
      <c r="BN84" s="76"/>
      <c r="BO84" s="76"/>
      <c r="BP84" s="76"/>
      <c r="BQ84" s="76"/>
      <c r="BR84" s="76"/>
      <c r="BS84" s="76"/>
      <c r="BT84" s="76"/>
    </row>
    <row r="85" spans="1:72" s="71" customFormat="1" ht="33" customHeight="1" x14ac:dyDescent="0.2">
      <c r="A85" s="647" t="s">
        <v>295</v>
      </c>
      <c r="B85" s="647"/>
      <c r="C85" s="647"/>
      <c r="D85" s="121" t="s">
        <v>291</v>
      </c>
      <c r="E85" s="131">
        <v>0</v>
      </c>
      <c r="F85" s="85"/>
      <c r="G85" s="85"/>
      <c r="H85" s="85"/>
      <c r="I85" s="85"/>
      <c r="BG85" s="76"/>
      <c r="BH85" s="76"/>
      <c r="BI85" s="76"/>
      <c r="BJ85" s="76"/>
      <c r="BK85" s="76"/>
      <c r="BL85" s="76"/>
      <c r="BM85" s="76"/>
      <c r="BN85" s="76"/>
      <c r="BO85" s="76"/>
      <c r="BP85" s="76"/>
      <c r="BQ85" s="76"/>
      <c r="BR85" s="76"/>
      <c r="BS85" s="76"/>
      <c r="BT85" s="76"/>
    </row>
    <row r="86" spans="1:72" s="71" customFormat="1" ht="30" customHeight="1" x14ac:dyDescent="0.2">
      <c r="A86" s="647" t="s">
        <v>296</v>
      </c>
      <c r="B86" s="647"/>
      <c r="C86" s="647"/>
      <c r="D86" s="121" t="s">
        <v>155</v>
      </c>
      <c r="E86" s="131">
        <v>0</v>
      </c>
      <c r="F86" s="85"/>
      <c r="G86" s="85"/>
      <c r="H86" s="85"/>
      <c r="I86" s="85"/>
      <c r="BG86" s="76"/>
      <c r="BH86" s="76"/>
      <c r="BI86" s="76"/>
      <c r="BJ86" s="76"/>
      <c r="BK86" s="76"/>
      <c r="BL86" s="76"/>
      <c r="BM86" s="76"/>
      <c r="BN86" s="76"/>
      <c r="BO86" s="76"/>
      <c r="BP86" s="76"/>
      <c r="BQ86" s="76"/>
      <c r="BR86" s="76"/>
      <c r="BS86" s="76"/>
      <c r="BT86" s="76"/>
    </row>
    <row r="87" spans="1:72" s="71" customFormat="1" ht="30" customHeight="1" x14ac:dyDescent="0.2">
      <c r="A87" s="647" t="s">
        <v>297</v>
      </c>
      <c r="B87" s="647"/>
      <c r="C87" s="647"/>
      <c r="D87" s="121" t="s">
        <v>155</v>
      </c>
      <c r="E87" s="131">
        <v>34</v>
      </c>
      <c r="F87" s="85"/>
      <c r="G87" s="85"/>
      <c r="H87" s="85"/>
      <c r="I87" s="85"/>
      <c r="BG87" s="76"/>
      <c r="BH87" s="76"/>
      <c r="BI87" s="76"/>
      <c r="BJ87" s="76"/>
      <c r="BK87" s="76"/>
      <c r="BL87" s="76"/>
      <c r="BM87" s="76"/>
      <c r="BN87" s="76"/>
      <c r="BO87" s="76"/>
      <c r="BP87" s="76"/>
      <c r="BQ87" s="76"/>
      <c r="BR87" s="76"/>
      <c r="BS87" s="76"/>
      <c r="BT87" s="76"/>
    </row>
    <row r="88" spans="1:72" s="71" customFormat="1" ht="31.5" customHeight="1" x14ac:dyDescent="0.2">
      <c r="A88" s="647" t="s">
        <v>298</v>
      </c>
      <c r="B88" s="647"/>
      <c r="C88" s="647"/>
      <c r="D88" s="121" t="s">
        <v>291</v>
      </c>
      <c r="E88" s="131">
        <v>0</v>
      </c>
      <c r="F88" s="85"/>
      <c r="G88" s="85"/>
      <c r="H88" s="85"/>
      <c r="I88" s="85"/>
      <c r="BG88" s="76"/>
      <c r="BH88" s="76"/>
      <c r="BI88" s="76"/>
      <c r="BJ88" s="76"/>
      <c r="BK88" s="76"/>
      <c r="BL88" s="76"/>
      <c r="BM88" s="76"/>
      <c r="BN88" s="76"/>
      <c r="BO88" s="76"/>
      <c r="BP88" s="76"/>
      <c r="BQ88" s="76"/>
      <c r="BR88" s="76"/>
      <c r="BS88" s="76"/>
      <c r="BT88" s="76"/>
    </row>
    <row r="89" spans="1:72" s="71" customFormat="1" ht="30" customHeight="1" x14ac:dyDescent="0.2">
      <c r="A89" s="647" t="s">
        <v>299</v>
      </c>
      <c r="B89" s="647"/>
      <c r="C89" s="647"/>
      <c r="D89" s="121" t="s">
        <v>291</v>
      </c>
      <c r="E89" s="131">
        <v>4</v>
      </c>
      <c r="F89" s="85"/>
      <c r="G89" s="85"/>
      <c r="H89" s="85"/>
      <c r="I89" s="85"/>
      <c r="BG89" s="76"/>
      <c r="BH89" s="76"/>
      <c r="BI89" s="76"/>
      <c r="BJ89" s="76"/>
      <c r="BK89" s="76"/>
      <c r="BL89" s="76"/>
      <c r="BM89" s="76"/>
      <c r="BN89" s="76"/>
      <c r="BO89" s="76"/>
      <c r="BP89" s="76"/>
      <c r="BQ89" s="76"/>
      <c r="BR89" s="76"/>
      <c r="BS89" s="76"/>
      <c r="BT89" s="76"/>
    </row>
    <row r="90" spans="1:72" s="71" customFormat="1" ht="27.75" customHeight="1" x14ac:dyDescent="0.2">
      <c r="A90" s="647" t="s">
        <v>300</v>
      </c>
      <c r="B90" s="647"/>
      <c r="C90" s="647"/>
      <c r="D90" s="121" t="s">
        <v>291</v>
      </c>
      <c r="E90" s="131">
        <v>1</v>
      </c>
      <c r="F90" s="85"/>
      <c r="G90" s="85"/>
      <c r="H90" s="85"/>
      <c r="I90" s="85"/>
      <c r="BG90" s="76"/>
      <c r="BH90" s="76"/>
      <c r="BI90" s="76"/>
      <c r="BJ90" s="76"/>
      <c r="BK90" s="76"/>
      <c r="BL90" s="76"/>
      <c r="BM90" s="76"/>
      <c r="BN90" s="76"/>
      <c r="BO90" s="76"/>
      <c r="BP90" s="76"/>
      <c r="BQ90" s="76"/>
      <c r="BR90" s="76"/>
      <c r="BS90" s="76"/>
      <c r="BT90" s="76"/>
    </row>
    <row r="91" spans="1:72" s="71" customFormat="1" ht="40.5" customHeight="1" x14ac:dyDescent="0.2">
      <c r="A91" s="647" t="s">
        <v>301</v>
      </c>
      <c r="B91" s="647"/>
      <c r="C91" s="647"/>
      <c r="D91" s="121" t="s">
        <v>291</v>
      </c>
      <c r="E91" s="131">
        <v>0</v>
      </c>
      <c r="F91" s="85"/>
      <c r="G91" s="85"/>
      <c r="H91" s="85"/>
      <c r="I91" s="85"/>
      <c r="BG91" s="76"/>
      <c r="BH91" s="76"/>
      <c r="BI91" s="76"/>
      <c r="BJ91" s="76"/>
      <c r="BK91" s="76"/>
      <c r="BL91" s="76"/>
      <c r="BM91" s="76"/>
      <c r="BN91" s="76"/>
      <c r="BO91" s="76"/>
      <c r="BP91" s="76"/>
      <c r="BQ91" s="76"/>
      <c r="BR91" s="76"/>
      <c r="BS91" s="76"/>
      <c r="BT91" s="76"/>
    </row>
    <row r="92" spans="1:72" s="71" customFormat="1" ht="28.5" customHeight="1" x14ac:dyDescent="0.2">
      <c r="A92" s="647" t="s">
        <v>302</v>
      </c>
      <c r="B92" s="647"/>
      <c r="C92" s="647"/>
      <c r="D92" s="121" t="s">
        <v>155</v>
      </c>
      <c r="E92" s="131">
        <v>0</v>
      </c>
      <c r="F92" s="85"/>
      <c r="G92" s="85"/>
      <c r="H92" s="85"/>
      <c r="I92" s="85"/>
      <c r="BG92" s="76"/>
      <c r="BH92" s="76"/>
      <c r="BI92" s="76"/>
      <c r="BJ92" s="76"/>
      <c r="BK92" s="76"/>
      <c r="BL92" s="76"/>
      <c r="BM92" s="76"/>
      <c r="BN92" s="76"/>
      <c r="BO92" s="76"/>
      <c r="BP92" s="76"/>
      <c r="BQ92" s="76"/>
      <c r="BR92" s="76"/>
      <c r="BS92" s="76"/>
      <c r="BT92" s="76"/>
    </row>
    <row r="93" spans="1:72" s="71" customFormat="1" ht="28.5" customHeight="1" x14ac:dyDescent="0.2">
      <c r="A93" s="124"/>
      <c r="B93" s="125"/>
      <c r="C93" s="125"/>
      <c r="D93" s="126"/>
      <c r="E93" s="127"/>
      <c r="F93" s="85"/>
      <c r="G93" s="85"/>
      <c r="H93" s="85"/>
      <c r="I93" s="85"/>
      <c r="BG93" s="76"/>
      <c r="BH93" s="76"/>
      <c r="BI93" s="76"/>
      <c r="BJ93" s="76"/>
      <c r="BK93" s="76"/>
      <c r="BL93" s="76"/>
      <c r="BM93" s="76"/>
      <c r="BN93" s="76"/>
      <c r="BO93" s="76"/>
      <c r="BP93" s="76"/>
      <c r="BQ93" s="76"/>
      <c r="BR93" s="76"/>
      <c r="BS93" s="76"/>
      <c r="BT93" s="76"/>
    </row>
    <row r="94" spans="1:72" s="71" customFormat="1" x14ac:dyDescent="0.2">
      <c r="A94" s="88" t="s">
        <v>57</v>
      </c>
      <c r="E94" s="249" t="s">
        <v>58</v>
      </c>
      <c r="G94" s="184"/>
      <c r="H94" s="184"/>
      <c r="I94" s="184"/>
      <c r="J94" s="184"/>
      <c r="K94" s="184"/>
      <c r="L94" s="184"/>
      <c r="M94" s="184"/>
      <c r="N94" s="184"/>
      <c r="O94" s="184"/>
      <c r="P94" s="184"/>
      <c r="Q94" s="184"/>
      <c r="R94" s="184"/>
      <c r="BG94" s="76"/>
      <c r="BH94" s="76"/>
      <c r="BI94" s="76"/>
      <c r="BJ94" s="76"/>
      <c r="BK94" s="76"/>
      <c r="BL94" s="76"/>
      <c r="BM94" s="76"/>
      <c r="BN94" s="76"/>
      <c r="BO94" s="76"/>
      <c r="BP94" s="76"/>
      <c r="BQ94" s="76"/>
      <c r="BR94" s="76"/>
      <c r="BS94" s="76"/>
      <c r="BT94" s="76"/>
    </row>
    <row r="95" spans="1:72" s="71" customFormat="1" ht="15.75" customHeight="1" x14ac:dyDescent="0.2">
      <c r="A95" s="645" t="s">
        <v>281</v>
      </c>
      <c r="B95" s="646"/>
      <c r="C95" s="646"/>
      <c r="D95" s="646"/>
      <c r="E95" s="193" t="s">
        <v>69</v>
      </c>
      <c r="F95" s="193" t="s">
        <v>69</v>
      </c>
      <c r="G95" s="343" t="s">
        <v>69</v>
      </c>
      <c r="H95" s="343" t="s">
        <v>69</v>
      </c>
      <c r="I95" s="343" t="s">
        <v>69</v>
      </c>
      <c r="J95" s="344" t="s">
        <v>69</v>
      </c>
      <c r="K95" s="343" t="s">
        <v>69</v>
      </c>
      <c r="L95" s="343" t="s">
        <v>69</v>
      </c>
      <c r="M95" s="343" t="s">
        <v>69</v>
      </c>
      <c r="N95" s="343" t="s">
        <v>69</v>
      </c>
      <c r="O95" s="343" t="s">
        <v>69</v>
      </c>
      <c r="P95" s="343" t="s">
        <v>69</v>
      </c>
      <c r="Q95" s="343" t="s">
        <v>69</v>
      </c>
      <c r="R95" s="343" t="s">
        <v>69</v>
      </c>
      <c r="BG95" s="76"/>
      <c r="BH95" s="76"/>
      <c r="BI95" s="76"/>
      <c r="BJ95" s="76"/>
      <c r="BK95" s="76"/>
      <c r="BL95" s="76"/>
      <c r="BM95" s="76"/>
      <c r="BN95" s="76"/>
      <c r="BO95" s="76"/>
      <c r="BP95" s="76"/>
      <c r="BQ95" s="76"/>
      <c r="BR95" s="76"/>
      <c r="BS95" s="76"/>
      <c r="BT95" s="76"/>
    </row>
    <row r="96" spans="1:72" s="71" customFormat="1" ht="15" customHeight="1" x14ac:dyDescent="0.2">
      <c r="A96" s="645" t="s">
        <v>282</v>
      </c>
      <c r="B96" s="646"/>
      <c r="C96" s="646"/>
      <c r="D96" s="646"/>
      <c r="E96" s="193" t="s">
        <v>69</v>
      </c>
      <c r="F96" s="193" t="s">
        <v>69</v>
      </c>
      <c r="G96" s="194" t="s">
        <v>69</v>
      </c>
      <c r="H96" s="194" t="s">
        <v>69</v>
      </c>
      <c r="I96" s="194" t="s">
        <v>69</v>
      </c>
      <c r="J96" s="193" t="s">
        <v>69</v>
      </c>
      <c r="K96" s="194" t="s">
        <v>69</v>
      </c>
      <c r="L96" s="194" t="s">
        <v>69</v>
      </c>
      <c r="M96" s="194" t="s">
        <v>69</v>
      </c>
      <c r="N96" s="194" t="s">
        <v>69</v>
      </c>
      <c r="O96" s="194" t="s">
        <v>69</v>
      </c>
      <c r="P96" s="194" t="s">
        <v>69</v>
      </c>
      <c r="Q96" s="194" t="s">
        <v>69</v>
      </c>
      <c r="R96" s="194" t="s">
        <v>69</v>
      </c>
      <c r="BG96" s="76"/>
      <c r="BH96" s="76"/>
      <c r="BI96" s="76"/>
      <c r="BJ96" s="76"/>
      <c r="BK96" s="76"/>
      <c r="BL96" s="76"/>
      <c r="BM96" s="76"/>
      <c r="BN96" s="76"/>
      <c r="BO96" s="76"/>
      <c r="BP96" s="76"/>
      <c r="BQ96" s="76"/>
      <c r="BR96" s="76"/>
      <c r="BS96" s="76"/>
      <c r="BT96" s="76"/>
    </row>
    <row r="97" spans="1:72" s="71" customFormat="1" ht="15" customHeight="1" x14ac:dyDescent="0.2">
      <c r="A97" s="645" t="s">
        <v>283</v>
      </c>
      <c r="B97" s="646"/>
      <c r="C97" s="646"/>
      <c r="D97" s="646"/>
      <c r="E97" s="193" t="s">
        <v>69</v>
      </c>
      <c r="F97" s="193" t="s">
        <v>69</v>
      </c>
      <c r="G97" s="194" t="s">
        <v>69</v>
      </c>
      <c r="H97" s="194" t="s">
        <v>69</v>
      </c>
      <c r="I97" s="194" t="s">
        <v>69</v>
      </c>
      <c r="J97" s="193" t="s">
        <v>69</v>
      </c>
      <c r="K97" s="194" t="s">
        <v>69</v>
      </c>
      <c r="L97" s="194" t="s">
        <v>69</v>
      </c>
      <c r="M97" s="194" t="s">
        <v>69</v>
      </c>
      <c r="N97" s="194" t="s">
        <v>69</v>
      </c>
      <c r="O97" s="194" t="s">
        <v>69</v>
      </c>
      <c r="P97" s="194" t="s">
        <v>69</v>
      </c>
      <c r="Q97" s="194" t="s">
        <v>69</v>
      </c>
      <c r="R97" s="194" t="s">
        <v>69</v>
      </c>
    </row>
    <row r="98" spans="1:72" s="71" customFormat="1" ht="15" customHeight="1" x14ac:dyDescent="0.2">
      <c r="A98" s="645" t="s">
        <v>284</v>
      </c>
      <c r="B98" s="646"/>
      <c r="C98" s="646"/>
      <c r="D98" s="646"/>
      <c r="E98" s="193" t="s">
        <v>69</v>
      </c>
      <c r="F98" s="193" t="s">
        <v>69</v>
      </c>
      <c r="G98" s="194" t="s">
        <v>69</v>
      </c>
      <c r="H98" s="194" t="s">
        <v>69</v>
      </c>
      <c r="I98" s="194" t="s">
        <v>69</v>
      </c>
      <c r="J98" s="193" t="s">
        <v>69</v>
      </c>
      <c r="K98" s="194" t="s">
        <v>69</v>
      </c>
      <c r="L98" s="194" t="s">
        <v>69</v>
      </c>
      <c r="M98" s="194" t="s">
        <v>69</v>
      </c>
      <c r="N98" s="194" t="s">
        <v>69</v>
      </c>
      <c r="O98" s="194" t="s">
        <v>69</v>
      </c>
      <c r="P98" s="194" t="s">
        <v>69</v>
      </c>
      <c r="Q98" s="194" t="s">
        <v>69</v>
      </c>
      <c r="R98" s="194" t="s">
        <v>69</v>
      </c>
    </row>
    <row r="99" spans="1:72" s="71" customFormat="1" ht="15" customHeight="1" x14ac:dyDescent="0.2">
      <c r="A99" s="645" t="s">
        <v>285</v>
      </c>
      <c r="B99" s="646"/>
      <c r="C99" s="646"/>
      <c r="D99" s="646"/>
      <c r="E99" s="193" t="s">
        <v>69</v>
      </c>
      <c r="F99" s="193" t="s">
        <v>69</v>
      </c>
      <c r="G99" s="194" t="s">
        <v>69</v>
      </c>
      <c r="H99" s="194" t="s">
        <v>69</v>
      </c>
      <c r="I99" s="194" t="s">
        <v>69</v>
      </c>
      <c r="J99" s="193" t="s">
        <v>69</v>
      </c>
      <c r="K99" s="194" t="s">
        <v>69</v>
      </c>
      <c r="L99" s="194" t="s">
        <v>69</v>
      </c>
      <c r="M99" s="194" t="s">
        <v>69</v>
      </c>
      <c r="N99" s="194" t="s">
        <v>69</v>
      </c>
      <c r="O99" s="194" t="s">
        <v>69</v>
      </c>
      <c r="P99" s="194" t="s">
        <v>69</v>
      </c>
      <c r="Q99" s="194" t="s">
        <v>69</v>
      </c>
      <c r="R99" s="194" t="s">
        <v>69</v>
      </c>
    </row>
    <row r="100" spans="1:72" s="71" customFormat="1" ht="15" customHeight="1" x14ac:dyDescent="0.2">
      <c r="A100" s="645" t="s">
        <v>286</v>
      </c>
      <c r="B100" s="646"/>
      <c r="C100" s="646"/>
      <c r="D100" s="646"/>
      <c r="E100" s="193" t="s">
        <v>69</v>
      </c>
      <c r="F100" s="193" t="s">
        <v>69</v>
      </c>
      <c r="G100" s="194" t="s">
        <v>69</v>
      </c>
      <c r="H100" s="194" t="s">
        <v>69</v>
      </c>
      <c r="I100" s="194" t="s">
        <v>69</v>
      </c>
      <c r="J100" s="193" t="s">
        <v>69</v>
      </c>
      <c r="K100" s="194" t="s">
        <v>69</v>
      </c>
      <c r="L100" s="194" t="s">
        <v>69</v>
      </c>
      <c r="M100" s="194" t="s">
        <v>69</v>
      </c>
      <c r="N100" s="194" t="s">
        <v>69</v>
      </c>
      <c r="O100" s="194" t="s">
        <v>69</v>
      </c>
      <c r="P100" s="194" t="s">
        <v>69</v>
      </c>
      <c r="Q100" s="194" t="s">
        <v>69</v>
      </c>
      <c r="R100" s="194" t="s">
        <v>69</v>
      </c>
    </row>
    <row r="101" spans="1:72" s="71" customFormat="1" ht="15" customHeight="1" x14ac:dyDescent="0.2">
      <c r="A101" s="123"/>
      <c r="B101" s="123"/>
      <c r="C101" s="123"/>
      <c r="D101" s="123"/>
      <c r="E101" s="123"/>
      <c r="F101" s="123"/>
      <c r="G101" s="90"/>
      <c r="H101" s="90"/>
      <c r="I101" s="92"/>
      <c r="J101" s="137"/>
      <c r="K101" s="137"/>
      <c r="L101" s="137"/>
      <c r="M101" s="137"/>
      <c r="N101" s="137"/>
      <c r="O101" s="137"/>
      <c r="P101" s="137"/>
      <c r="Q101" s="137"/>
      <c r="R101" s="137"/>
    </row>
    <row r="102" spans="1:72" s="71" customFormat="1" x14ac:dyDescent="0.2"/>
    <row r="103" spans="1:72" s="71" customFormat="1" x14ac:dyDescent="0.2">
      <c r="A103" s="88" t="s">
        <v>178</v>
      </c>
      <c r="BG103" s="76"/>
      <c r="BH103" s="76"/>
      <c r="BI103" s="76"/>
      <c r="BJ103" s="76"/>
      <c r="BK103" s="76"/>
      <c r="BL103" s="76"/>
      <c r="BM103" s="76"/>
      <c r="BN103" s="76"/>
      <c r="BO103" s="76"/>
      <c r="BP103" s="76"/>
      <c r="BQ103" s="76"/>
      <c r="BR103" s="76"/>
      <c r="BS103" s="76"/>
      <c r="BT103" s="76"/>
    </row>
    <row r="104" spans="1:72" s="71" customFormat="1" x14ac:dyDescent="0.2">
      <c r="A104" s="71" t="s">
        <v>98</v>
      </c>
      <c r="BG104" s="76"/>
      <c r="BH104" s="76"/>
      <c r="BI104" s="76"/>
      <c r="BJ104" s="76"/>
      <c r="BK104" s="76"/>
      <c r="BL104" s="76"/>
      <c r="BM104" s="76"/>
      <c r="BN104" s="76"/>
      <c r="BO104" s="76"/>
      <c r="BP104" s="76"/>
      <c r="BQ104" s="76"/>
      <c r="BR104" s="76"/>
      <c r="BS104" s="76"/>
      <c r="BT104" s="76"/>
    </row>
    <row r="105" spans="1:72" s="71" customFormat="1" x14ac:dyDescent="0.2">
      <c r="BG105" s="76"/>
      <c r="BH105" s="76"/>
      <c r="BI105" s="76"/>
      <c r="BJ105" s="76"/>
      <c r="BK105" s="76"/>
      <c r="BL105" s="76"/>
      <c r="BM105" s="76"/>
      <c r="BN105" s="76"/>
      <c r="BO105" s="76"/>
      <c r="BP105" s="76"/>
      <c r="BQ105" s="76"/>
      <c r="BR105" s="76"/>
      <c r="BS105" s="76"/>
      <c r="BT105" s="76"/>
    </row>
    <row r="106" spans="1:72" s="138" customFormat="1" x14ac:dyDescent="0.2">
      <c r="A106" s="71"/>
      <c r="B106" s="71"/>
      <c r="C106" s="71"/>
      <c r="D106" s="71"/>
      <c r="E106" s="71"/>
      <c r="F106" s="90"/>
      <c r="G106" s="90"/>
      <c r="H106" s="90"/>
      <c r="I106" s="90"/>
    </row>
    <row r="107" spans="1:72" s="138" customFormat="1" x14ac:dyDescent="0.2">
      <c r="A107" s="71"/>
      <c r="B107" s="71"/>
      <c r="C107" s="71"/>
      <c r="D107" s="71"/>
      <c r="E107" s="71"/>
      <c r="F107" s="71"/>
      <c r="G107" s="90"/>
      <c r="H107" s="90"/>
      <c r="I107" s="90"/>
    </row>
    <row r="108" spans="1:72" s="138" customFormat="1" x14ac:dyDescent="0.2">
      <c r="A108" s="71"/>
      <c r="B108" s="71"/>
      <c r="C108" s="71"/>
      <c r="D108" s="71"/>
      <c r="E108" s="71"/>
      <c r="F108" s="71"/>
      <c r="G108" s="90"/>
      <c r="H108" s="90"/>
      <c r="I108" s="90"/>
    </row>
    <row r="109" spans="1:72" s="138" customFormat="1" x14ac:dyDescent="0.2">
      <c r="A109" s="71"/>
      <c r="B109" s="71"/>
      <c r="C109" s="71"/>
      <c r="D109" s="71"/>
      <c r="E109" s="71"/>
      <c r="F109" s="71"/>
      <c r="G109" s="90"/>
      <c r="H109" s="90"/>
      <c r="I109" s="90"/>
    </row>
    <row r="110" spans="1:72" s="138" customFormat="1" x14ac:dyDescent="0.2">
      <c r="A110" s="71"/>
      <c r="B110" s="71"/>
      <c r="C110" s="71"/>
      <c r="D110" s="71"/>
      <c r="E110" s="71"/>
      <c r="F110" s="71"/>
      <c r="G110" s="71"/>
      <c r="H110" s="71"/>
      <c r="I110" s="71"/>
    </row>
    <row r="111" spans="1:72" s="138" customFormat="1" x14ac:dyDescent="0.2">
      <c r="A111" s="71"/>
      <c r="B111" s="71"/>
      <c r="C111" s="71"/>
      <c r="D111" s="71"/>
      <c r="E111" s="71"/>
      <c r="F111" s="71"/>
      <c r="G111" s="71"/>
      <c r="H111" s="71"/>
      <c r="I111" s="71"/>
    </row>
    <row r="112" spans="1:72" s="138" customFormat="1" x14ac:dyDescent="0.2">
      <c r="A112" s="71"/>
      <c r="B112" s="71"/>
      <c r="C112" s="71"/>
      <c r="D112" s="71"/>
      <c r="E112" s="71"/>
      <c r="F112" s="71"/>
      <c r="G112" s="71"/>
      <c r="H112" s="71"/>
      <c r="I112" s="71"/>
    </row>
    <row r="113" spans="1:58" s="138" customFormat="1" x14ac:dyDescent="0.2">
      <c r="F113" s="139"/>
    </row>
    <row r="114" spans="1:58" s="138" customFormat="1" x14ac:dyDescent="0.2">
      <c r="F114" s="139"/>
      <c r="G114" s="139"/>
      <c r="H114" s="139"/>
      <c r="J114" s="139"/>
      <c r="K114" s="139"/>
    </row>
    <row r="115" spans="1:58" x14ac:dyDescent="0.2">
      <c r="A115" s="138"/>
      <c r="B115" s="138"/>
      <c r="C115" s="138"/>
      <c r="D115" s="138"/>
      <c r="E115" s="139"/>
      <c r="F115" s="139"/>
      <c r="G115" s="139"/>
      <c r="H115" s="139"/>
      <c r="I115" s="138"/>
      <c r="J115" s="140"/>
      <c r="K115" s="90"/>
      <c r="AN115" s="138"/>
      <c r="AO115" s="138"/>
      <c r="AP115" s="138"/>
      <c r="AQ115" s="138"/>
      <c r="AR115" s="138"/>
      <c r="AS115" s="138"/>
      <c r="AT115" s="138"/>
      <c r="AU115" s="138"/>
      <c r="AV115" s="138"/>
      <c r="AW115" s="138"/>
      <c r="AX115" s="138"/>
      <c r="AY115" s="138"/>
      <c r="AZ115" s="138"/>
      <c r="BA115" s="138"/>
      <c r="BB115" s="138"/>
      <c r="BC115" s="138"/>
      <c r="BD115" s="138"/>
      <c r="BE115" s="138"/>
      <c r="BF115" s="138"/>
    </row>
    <row r="116" spans="1:58" x14ac:dyDescent="0.2">
      <c r="A116" s="138"/>
      <c r="B116" s="138"/>
      <c r="C116" s="138"/>
      <c r="D116" s="138"/>
      <c r="E116" s="139"/>
      <c r="F116" s="139"/>
      <c r="G116" s="139"/>
      <c r="H116" s="139"/>
      <c r="I116" s="138"/>
      <c r="J116" s="140"/>
      <c r="K116" s="90"/>
      <c r="AN116" s="138"/>
      <c r="AO116" s="138"/>
      <c r="AP116" s="138"/>
      <c r="AQ116" s="138"/>
      <c r="AR116" s="138"/>
      <c r="AS116" s="138"/>
      <c r="AT116" s="138"/>
      <c r="AU116" s="138"/>
      <c r="AV116" s="138"/>
      <c r="AW116" s="138"/>
      <c r="AX116" s="138"/>
      <c r="AY116" s="138"/>
      <c r="AZ116" s="138"/>
      <c r="BA116" s="138"/>
      <c r="BB116" s="138"/>
      <c r="BC116" s="138"/>
      <c r="BD116" s="138"/>
      <c r="BE116" s="138"/>
      <c r="BF116" s="138"/>
    </row>
    <row r="117" spans="1:58" x14ac:dyDescent="0.2">
      <c r="A117" s="138"/>
      <c r="B117" s="138"/>
      <c r="C117" s="138"/>
      <c r="D117" s="138"/>
      <c r="E117" s="139"/>
      <c r="F117" s="139"/>
      <c r="G117" s="139"/>
      <c r="H117" s="139"/>
      <c r="I117" s="138"/>
      <c r="J117" s="140"/>
      <c r="K117" s="90"/>
      <c r="AN117" s="138"/>
      <c r="AO117" s="138"/>
      <c r="AP117" s="138"/>
      <c r="AQ117" s="138"/>
      <c r="AR117" s="138"/>
      <c r="AS117" s="138"/>
      <c r="AT117" s="138"/>
      <c r="AU117" s="138"/>
      <c r="AV117" s="138"/>
      <c r="AW117" s="138"/>
      <c r="AX117" s="138"/>
      <c r="AY117" s="138"/>
      <c r="AZ117" s="138"/>
      <c r="BA117" s="138"/>
      <c r="BB117" s="138"/>
      <c r="BC117" s="138"/>
      <c r="BD117" s="138"/>
      <c r="BE117" s="138"/>
      <c r="BF117" s="138"/>
    </row>
    <row r="118" spans="1:58" x14ac:dyDescent="0.2">
      <c r="A118" s="138"/>
      <c r="B118" s="138"/>
      <c r="C118" s="138"/>
      <c r="D118" s="139"/>
      <c r="E118" s="138"/>
      <c r="F118" s="139"/>
      <c r="G118" s="139"/>
      <c r="H118" s="139"/>
      <c r="I118" s="138"/>
      <c r="J118" s="140"/>
      <c r="K118" s="90"/>
      <c r="AN118" s="138"/>
      <c r="AO118" s="138"/>
      <c r="AP118" s="138"/>
      <c r="AQ118" s="138"/>
      <c r="AR118" s="138"/>
      <c r="AS118" s="138"/>
      <c r="AT118" s="138"/>
      <c r="AU118" s="138"/>
      <c r="AV118" s="138"/>
      <c r="AW118" s="138"/>
      <c r="AX118" s="138"/>
      <c r="AY118" s="138"/>
      <c r="AZ118" s="138"/>
      <c r="BA118" s="138"/>
      <c r="BB118" s="138"/>
      <c r="BC118" s="138"/>
      <c r="BD118" s="138"/>
      <c r="BE118" s="138"/>
      <c r="BF118" s="138"/>
    </row>
    <row r="119" spans="1:58" x14ac:dyDescent="0.2">
      <c r="A119" s="138"/>
      <c r="B119" s="138"/>
      <c r="C119" s="138"/>
      <c r="D119" s="138"/>
      <c r="E119" s="138"/>
      <c r="F119" s="139"/>
      <c r="G119" s="139"/>
      <c r="H119" s="139"/>
      <c r="I119" s="138"/>
      <c r="J119" s="140"/>
      <c r="K119" s="90"/>
      <c r="AN119" s="138"/>
      <c r="AO119" s="138"/>
      <c r="AP119" s="138"/>
      <c r="AQ119" s="138"/>
      <c r="AR119" s="138"/>
      <c r="AS119" s="138"/>
      <c r="AT119" s="138"/>
      <c r="AU119" s="138"/>
      <c r="AV119" s="138"/>
      <c r="AW119" s="138"/>
      <c r="AX119" s="138"/>
      <c r="AY119" s="138"/>
      <c r="AZ119" s="138"/>
      <c r="BA119" s="138"/>
      <c r="BB119" s="138"/>
      <c r="BC119" s="138"/>
      <c r="BD119" s="138"/>
      <c r="BE119" s="138"/>
      <c r="BF119" s="138"/>
    </row>
    <row r="120" spans="1:58" x14ac:dyDescent="0.2">
      <c r="A120" s="138"/>
      <c r="B120" s="138"/>
      <c r="C120" s="138"/>
      <c r="D120" s="138"/>
      <c r="E120" s="138"/>
      <c r="F120" s="139"/>
      <c r="G120" s="139"/>
      <c r="H120" s="139"/>
      <c r="I120" s="138"/>
      <c r="J120" s="140"/>
      <c r="K120" s="90"/>
      <c r="AN120" s="138"/>
      <c r="AO120" s="138"/>
      <c r="AP120" s="138"/>
      <c r="AQ120" s="138"/>
      <c r="AR120" s="138"/>
      <c r="AS120" s="138"/>
      <c r="AT120" s="138"/>
      <c r="AU120" s="138"/>
      <c r="AV120" s="138"/>
      <c r="AW120" s="138"/>
      <c r="AX120" s="138"/>
      <c r="AY120" s="138"/>
      <c r="AZ120" s="138"/>
      <c r="BA120" s="138"/>
      <c r="BB120" s="138"/>
      <c r="BC120" s="138"/>
      <c r="BD120" s="138"/>
      <c r="BE120" s="138"/>
      <c r="BF120" s="138"/>
    </row>
    <row r="121" spans="1:58" x14ac:dyDescent="0.2">
      <c r="A121" s="138"/>
      <c r="B121" s="138"/>
      <c r="C121" s="138"/>
      <c r="D121" s="138"/>
      <c r="E121" s="138"/>
      <c r="F121" s="139"/>
      <c r="G121" s="139"/>
      <c r="H121" s="139"/>
      <c r="I121" s="138"/>
      <c r="AN121" s="138"/>
      <c r="AO121" s="138"/>
      <c r="AP121" s="138"/>
      <c r="AQ121" s="138"/>
      <c r="AR121" s="138"/>
      <c r="AS121" s="138"/>
      <c r="AT121" s="138"/>
      <c r="AU121" s="138"/>
      <c r="AV121" s="138"/>
      <c r="AW121" s="138"/>
      <c r="AX121" s="138"/>
      <c r="AY121" s="138"/>
      <c r="AZ121" s="138"/>
      <c r="BA121" s="138"/>
      <c r="BB121" s="138"/>
      <c r="BC121" s="138"/>
      <c r="BD121" s="138"/>
      <c r="BE121" s="138"/>
      <c r="BF121" s="138"/>
    </row>
    <row r="122" spans="1:58" x14ac:dyDescent="0.2">
      <c r="A122" s="138"/>
      <c r="B122" s="138"/>
      <c r="C122" s="138"/>
      <c r="D122" s="138"/>
      <c r="E122" s="138"/>
      <c r="F122" s="138"/>
      <c r="G122" s="138"/>
      <c r="H122" s="138"/>
      <c r="I122" s="138"/>
      <c r="AN122" s="138"/>
      <c r="AO122" s="138"/>
      <c r="AP122" s="138"/>
      <c r="AQ122" s="138"/>
      <c r="AR122" s="138"/>
      <c r="AS122" s="138"/>
      <c r="AT122" s="138"/>
      <c r="AU122" s="138"/>
      <c r="AV122" s="138"/>
      <c r="AW122" s="138"/>
      <c r="AX122" s="138"/>
      <c r="AY122" s="138"/>
      <c r="AZ122" s="138"/>
      <c r="BA122" s="138"/>
      <c r="BB122" s="138"/>
      <c r="BC122" s="138"/>
      <c r="BD122" s="138"/>
      <c r="BE122" s="138"/>
      <c r="BF122" s="138"/>
    </row>
    <row r="123" spans="1:58" x14ac:dyDescent="0.2">
      <c r="A123" s="138"/>
      <c r="B123" s="138"/>
      <c r="C123" s="138"/>
      <c r="D123" s="138"/>
      <c r="E123" s="138"/>
      <c r="F123" s="138"/>
      <c r="G123" s="138"/>
      <c r="H123" s="138"/>
      <c r="I123" s="138"/>
      <c r="AN123" s="138"/>
      <c r="AO123" s="138"/>
      <c r="AP123" s="138"/>
      <c r="AQ123" s="138"/>
      <c r="AR123" s="138"/>
      <c r="AS123" s="138"/>
      <c r="AT123" s="138"/>
      <c r="AU123" s="138"/>
      <c r="AV123" s="138"/>
      <c r="AW123" s="138"/>
      <c r="AX123" s="138"/>
      <c r="AY123" s="138"/>
      <c r="AZ123" s="138"/>
      <c r="BA123" s="138"/>
      <c r="BB123" s="138"/>
      <c r="BC123" s="138"/>
      <c r="BD123" s="138"/>
      <c r="BE123" s="138"/>
      <c r="BF123" s="138"/>
    </row>
    <row r="124" spans="1:58" x14ac:dyDescent="0.2">
      <c r="A124" s="138"/>
      <c r="B124" s="138"/>
      <c r="C124" s="138"/>
      <c r="D124" s="138"/>
      <c r="E124" s="138"/>
      <c r="F124" s="138"/>
      <c r="G124" s="138"/>
      <c r="H124" s="138"/>
      <c r="I124" s="138"/>
      <c r="AN124" s="138"/>
      <c r="AO124" s="138"/>
      <c r="AP124" s="138"/>
      <c r="AQ124" s="138"/>
      <c r="AR124" s="138"/>
      <c r="AS124" s="138"/>
      <c r="AT124" s="138"/>
      <c r="AU124" s="138"/>
      <c r="AV124" s="138"/>
      <c r="AW124" s="138"/>
      <c r="AX124" s="138"/>
      <c r="AY124" s="138"/>
      <c r="AZ124" s="138"/>
      <c r="BA124" s="138"/>
      <c r="BB124" s="138"/>
      <c r="BC124" s="138"/>
      <c r="BD124" s="138"/>
      <c r="BE124" s="138"/>
      <c r="BF124" s="138"/>
    </row>
    <row r="125" spans="1:58" x14ac:dyDescent="0.2">
      <c r="AN125" s="138"/>
      <c r="AO125" s="138"/>
      <c r="AP125" s="138"/>
      <c r="AQ125" s="138"/>
      <c r="AR125" s="138"/>
      <c r="AS125" s="138"/>
      <c r="AT125" s="138"/>
      <c r="AU125" s="138"/>
      <c r="AV125" s="138"/>
      <c r="AW125" s="138"/>
      <c r="AX125" s="138"/>
      <c r="AY125" s="138"/>
      <c r="AZ125" s="138"/>
      <c r="BA125" s="138"/>
      <c r="BB125" s="138"/>
      <c r="BC125" s="138"/>
      <c r="BD125" s="138"/>
      <c r="BE125" s="138"/>
      <c r="BF125" s="138"/>
    </row>
    <row r="126" spans="1:58" x14ac:dyDescent="0.2">
      <c r="AN126" s="138"/>
      <c r="AO126" s="138"/>
      <c r="AP126" s="138"/>
      <c r="AQ126" s="138"/>
      <c r="AR126" s="138"/>
      <c r="AS126" s="138"/>
      <c r="AT126" s="138"/>
      <c r="AU126" s="138"/>
      <c r="AV126" s="138"/>
      <c r="AW126" s="138"/>
      <c r="AX126" s="138"/>
      <c r="AY126" s="138"/>
      <c r="AZ126" s="138"/>
      <c r="BA126" s="138"/>
      <c r="BB126" s="138"/>
      <c r="BC126" s="138"/>
      <c r="BD126" s="138"/>
      <c r="BE126" s="138"/>
      <c r="BF126" s="138"/>
    </row>
    <row r="127" spans="1:58" x14ac:dyDescent="0.2">
      <c r="AN127" s="138"/>
      <c r="AO127" s="138"/>
      <c r="AP127" s="138"/>
      <c r="AQ127" s="138"/>
      <c r="AR127" s="138"/>
      <c r="AS127" s="138"/>
      <c r="AT127" s="138"/>
      <c r="AU127" s="138"/>
      <c r="AV127" s="138"/>
      <c r="AW127" s="138"/>
      <c r="AX127" s="138"/>
      <c r="AY127" s="138"/>
      <c r="AZ127" s="138"/>
      <c r="BA127" s="138"/>
      <c r="BB127" s="138"/>
      <c r="BC127" s="138"/>
      <c r="BD127" s="138"/>
      <c r="BE127" s="138"/>
      <c r="BF127" s="138"/>
    </row>
    <row r="128" spans="1:58" x14ac:dyDescent="0.2">
      <c r="AN128" s="138"/>
      <c r="AO128" s="138"/>
      <c r="AP128" s="138"/>
      <c r="AQ128" s="138"/>
      <c r="AR128" s="138"/>
      <c r="AS128" s="138"/>
      <c r="AT128" s="138"/>
      <c r="AU128" s="138"/>
      <c r="AV128" s="138"/>
      <c r="AW128" s="138"/>
      <c r="AX128" s="138"/>
      <c r="AY128" s="138"/>
      <c r="AZ128" s="138"/>
      <c r="BA128" s="138"/>
      <c r="BB128" s="138"/>
      <c r="BC128" s="138"/>
      <c r="BD128" s="138"/>
      <c r="BE128" s="138"/>
      <c r="BF128" s="138"/>
    </row>
    <row r="129" spans="3:58" x14ac:dyDescent="0.2">
      <c r="AN129" s="138"/>
      <c r="AO129" s="138"/>
      <c r="AP129" s="138"/>
      <c r="AQ129" s="138"/>
      <c r="AR129" s="138"/>
      <c r="AS129" s="138"/>
      <c r="AT129" s="138"/>
      <c r="AU129" s="138"/>
      <c r="AV129" s="138"/>
      <c r="AW129" s="138"/>
      <c r="AX129" s="138"/>
      <c r="AY129" s="138"/>
      <c r="AZ129" s="138"/>
      <c r="BA129" s="138"/>
      <c r="BB129" s="138"/>
      <c r="BC129" s="138"/>
      <c r="BD129" s="138"/>
      <c r="BE129" s="138"/>
      <c r="BF129" s="138"/>
    </row>
    <row r="130" spans="3:58" x14ac:dyDescent="0.2">
      <c r="AN130" s="138"/>
      <c r="AO130" s="138"/>
      <c r="AP130" s="138"/>
      <c r="AQ130" s="138"/>
      <c r="AR130" s="138"/>
      <c r="AS130" s="138"/>
      <c r="AT130" s="138"/>
      <c r="AU130" s="138"/>
      <c r="AV130" s="138"/>
      <c r="AW130" s="138"/>
      <c r="AX130" s="138"/>
      <c r="AY130" s="138"/>
      <c r="AZ130" s="138"/>
      <c r="BA130" s="138"/>
      <c r="BB130" s="138"/>
      <c r="BC130" s="138"/>
      <c r="BD130" s="138"/>
      <c r="BE130" s="138"/>
      <c r="BF130" s="138"/>
    </row>
    <row r="131" spans="3:58" x14ac:dyDescent="0.2">
      <c r="AN131" s="138"/>
      <c r="AO131" s="138"/>
      <c r="AP131" s="138"/>
      <c r="AQ131" s="138"/>
      <c r="AR131" s="138"/>
      <c r="AS131" s="138"/>
      <c r="AT131" s="138"/>
      <c r="AU131" s="138"/>
      <c r="AV131" s="138"/>
      <c r="AW131" s="138"/>
      <c r="AX131" s="138"/>
      <c r="AY131" s="138"/>
      <c r="AZ131" s="138"/>
      <c r="BA131" s="138"/>
      <c r="BB131" s="138"/>
      <c r="BC131" s="138"/>
      <c r="BD131" s="138"/>
      <c r="BE131" s="138"/>
      <c r="BF131" s="138"/>
    </row>
    <row r="132" spans="3:58" x14ac:dyDescent="0.2">
      <c r="AN132" s="138"/>
      <c r="AO132" s="138"/>
      <c r="AP132" s="138"/>
      <c r="AQ132" s="138"/>
      <c r="AR132" s="138"/>
      <c r="AS132" s="138"/>
      <c r="AT132" s="138"/>
      <c r="AU132" s="138"/>
      <c r="AV132" s="138"/>
      <c r="AW132" s="138"/>
      <c r="AX132" s="138"/>
      <c r="AY132" s="138"/>
      <c r="AZ132" s="138"/>
      <c r="BA132" s="138"/>
      <c r="BB132" s="138"/>
      <c r="BC132" s="138"/>
      <c r="BD132" s="138"/>
      <c r="BE132" s="138"/>
      <c r="BF132" s="138"/>
    </row>
    <row r="133" spans="3:58" x14ac:dyDescent="0.2">
      <c r="AN133" s="138"/>
      <c r="AO133" s="138"/>
      <c r="AP133" s="138"/>
      <c r="AQ133" s="138"/>
      <c r="AR133" s="138"/>
      <c r="AS133" s="138"/>
      <c r="AT133" s="138"/>
      <c r="AU133" s="138"/>
      <c r="AV133" s="138"/>
      <c r="AW133" s="138"/>
      <c r="AX133" s="138"/>
      <c r="AY133" s="138"/>
      <c r="AZ133" s="138"/>
      <c r="BA133" s="138"/>
      <c r="BB133" s="138"/>
      <c r="BC133" s="138"/>
      <c r="BD133" s="138"/>
      <c r="BE133" s="138"/>
      <c r="BF133" s="138"/>
    </row>
    <row r="134" spans="3:58" x14ac:dyDescent="0.2">
      <c r="AN134" s="138"/>
      <c r="AO134" s="138"/>
      <c r="AP134" s="138"/>
      <c r="AQ134" s="138"/>
      <c r="AR134" s="138"/>
      <c r="AS134" s="138"/>
      <c r="AT134" s="138"/>
      <c r="AU134" s="138"/>
      <c r="AV134" s="138"/>
      <c r="AW134" s="138"/>
      <c r="AX134" s="138"/>
      <c r="AY134" s="138"/>
      <c r="AZ134" s="138"/>
      <c r="BA134" s="138"/>
      <c r="BB134" s="138"/>
      <c r="BC134" s="138"/>
      <c r="BD134" s="138"/>
      <c r="BE134" s="138"/>
      <c r="BF134" s="138"/>
    </row>
    <row r="135" spans="3:58" x14ac:dyDescent="0.2">
      <c r="AN135" s="138"/>
      <c r="AO135" s="138"/>
      <c r="AP135" s="138"/>
      <c r="AQ135" s="138"/>
      <c r="AR135" s="138"/>
      <c r="AS135" s="138"/>
      <c r="AT135" s="138"/>
      <c r="AU135" s="138"/>
      <c r="AV135" s="138"/>
      <c r="AW135" s="138"/>
      <c r="AX135" s="138"/>
      <c r="AY135" s="138"/>
      <c r="AZ135" s="138"/>
      <c r="BA135" s="138"/>
      <c r="BB135" s="138"/>
      <c r="BC135" s="138"/>
      <c r="BD135" s="138"/>
      <c r="BE135" s="138"/>
      <c r="BF135" s="138"/>
    </row>
    <row r="136" spans="3:58" x14ac:dyDescent="0.2">
      <c r="AN136" s="138"/>
      <c r="AO136" s="138"/>
      <c r="AP136" s="138"/>
      <c r="AQ136" s="138"/>
      <c r="AR136" s="138"/>
      <c r="AS136" s="138"/>
      <c r="AT136" s="138"/>
      <c r="AU136" s="138"/>
      <c r="AV136" s="138"/>
      <c r="AW136" s="138"/>
      <c r="AX136" s="138"/>
      <c r="AY136" s="138"/>
      <c r="AZ136" s="138"/>
      <c r="BA136" s="138"/>
      <c r="BB136" s="138"/>
      <c r="BC136" s="138"/>
      <c r="BD136" s="138"/>
      <c r="BE136" s="138"/>
      <c r="BF136" s="138"/>
    </row>
    <row r="137" spans="3:58" x14ac:dyDescent="0.2">
      <c r="AN137" s="138"/>
      <c r="AO137" s="138"/>
      <c r="AP137" s="138"/>
      <c r="AQ137" s="138"/>
      <c r="AR137" s="138"/>
      <c r="AS137" s="138"/>
      <c r="AT137" s="138"/>
      <c r="AU137" s="138"/>
      <c r="AV137" s="138"/>
      <c r="AW137" s="138"/>
      <c r="AX137" s="138"/>
      <c r="AY137" s="138"/>
      <c r="AZ137" s="138"/>
      <c r="BA137" s="138"/>
      <c r="BB137" s="138"/>
      <c r="BC137" s="138"/>
      <c r="BD137" s="138"/>
      <c r="BE137" s="138"/>
      <c r="BF137" s="138"/>
    </row>
    <row r="138" spans="3:58" x14ac:dyDescent="0.2">
      <c r="C138" s="139"/>
      <c r="D138" s="139"/>
      <c r="AN138" s="138"/>
      <c r="AO138" s="138"/>
      <c r="AP138" s="138"/>
      <c r="AQ138" s="138"/>
      <c r="AR138" s="138"/>
      <c r="AS138" s="138"/>
      <c r="AT138" s="138"/>
      <c r="AU138" s="138"/>
      <c r="AV138" s="138"/>
      <c r="AW138" s="138"/>
      <c r="AX138" s="138"/>
      <c r="AY138" s="138"/>
      <c r="AZ138" s="138"/>
      <c r="BA138" s="138"/>
      <c r="BB138" s="138"/>
      <c r="BC138" s="138"/>
      <c r="BD138" s="138"/>
      <c r="BE138" s="138"/>
      <c r="BF138" s="138"/>
    </row>
    <row r="139" spans="3:58" x14ac:dyDescent="0.2">
      <c r="C139" s="139"/>
      <c r="D139" s="139"/>
      <c r="AN139" s="138"/>
      <c r="AO139" s="138"/>
      <c r="AP139" s="138"/>
      <c r="AQ139" s="138"/>
      <c r="AR139" s="138"/>
      <c r="AS139" s="138"/>
      <c r="AT139" s="138"/>
      <c r="AU139" s="138"/>
      <c r="AV139" s="138"/>
      <c r="AW139" s="138"/>
      <c r="AX139" s="138"/>
      <c r="AY139" s="138"/>
      <c r="AZ139" s="138"/>
      <c r="BA139" s="138"/>
      <c r="BB139" s="138"/>
      <c r="BC139" s="138"/>
      <c r="BD139" s="138"/>
      <c r="BE139" s="138"/>
      <c r="BF139" s="138"/>
    </row>
    <row r="140" spans="3:58" x14ac:dyDescent="0.2">
      <c r="C140" s="139"/>
      <c r="D140" s="139"/>
      <c r="AN140" s="138"/>
      <c r="AO140" s="138"/>
      <c r="AP140" s="138"/>
      <c r="AQ140" s="138"/>
      <c r="AR140" s="138"/>
      <c r="AS140" s="138"/>
      <c r="AT140" s="138"/>
      <c r="AU140" s="138"/>
      <c r="AV140" s="138"/>
      <c r="AW140" s="138"/>
      <c r="AX140" s="138"/>
      <c r="AY140" s="138"/>
      <c r="AZ140" s="138"/>
      <c r="BA140" s="138"/>
      <c r="BB140" s="138"/>
      <c r="BC140" s="138"/>
      <c r="BD140" s="138"/>
      <c r="BE140" s="138"/>
      <c r="BF140" s="138"/>
    </row>
    <row r="141" spans="3:58" x14ac:dyDescent="0.2">
      <c r="C141" s="139"/>
      <c r="D141" s="139"/>
      <c r="AN141" s="138"/>
      <c r="AO141" s="138"/>
      <c r="AP141" s="138"/>
      <c r="AQ141" s="138"/>
      <c r="AR141" s="138"/>
      <c r="AS141" s="138"/>
      <c r="AT141" s="138"/>
      <c r="AU141" s="138"/>
      <c r="AV141" s="138"/>
      <c r="AW141" s="138"/>
      <c r="AX141" s="138"/>
      <c r="AY141" s="138"/>
      <c r="AZ141" s="138"/>
      <c r="BA141" s="138"/>
      <c r="BB141" s="138"/>
      <c r="BC141" s="138"/>
      <c r="BD141" s="138"/>
      <c r="BE141" s="138"/>
      <c r="BF141" s="138"/>
    </row>
    <row r="142" spans="3:58" x14ac:dyDescent="0.2">
      <c r="C142" s="139"/>
      <c r="D142" s="139"/>
      <c r="AN142" s="138"/>
      <c r="AO142" s="138"/>
      <c r="AP142" s="138"/>
      <c r="AQ142" s="138"/>
      <c r="AR142" s="138"/>
      <c r="AS142" s="138"/>
      <c r="AT142" s="138"/>
      <c r="AU142" s="138"/>
      <c r="AV142" s="138"/>
      <c r="AW142" s="138"/>
      <c r="AX142" s="138"/>
      <c r="AY142" s="138"/>
      <c r="AZ142" s="138"/>
      <c r="BA142" s="138"/>
      <c r="BB142" s="138"/>
      <c r="BC142" s="138"/>
      <c r="BD142" s="138"/>
      <c r="BE142" s="138"/>
      <c r="BF142" s="138"/>
    </row>
    <row r="143" spans="3:58" x14ac:dyDescent="0.2">
      <c r="C143" s="139"/>
      <c r="D143" s="139"/>
      <c r="AN143" s="138"/>
      <c r="AO143" s="138"/>
      <c r="AP143" s="138"/>
      <c r="AQ143" s="138"/>
      <c r="AR143" s="138"/>
      <c r="AS143" s="138"/>
      <c r="AT143" s="138"/>
      <c r="AU143" s="138"/>
      <c r="AV143" s="138"/>
      <c r="AW143" s="138"/>
      <c r="AX143" s="138"/>
      <c r="AY143" s="138"/>
      <c r="AZ143" s="138"/>
      <c r="BA143" s="138"/>
      <c r="BB143" s="138"/>
      <c r="BC143" s="138"/>
      <c r="BD143" s="138"/>
      <c r="BE143" s="138"/>
      <c r="BF143" s="138"/>
    </row>
    <row r="144" spans="3:58" x14ac:dyDescent="0.2">
      <c r="C144" s="139"/>
      <c r="D144" s="139"/>
      <c r="AN144" s="138"/>
      <c r="AO144" s="138"/>
      <c r="AP144" s="138"/>
      <c r="AQ144" s="138"/>
      <c r="AR144" s="138"/>
      <c r="AS144" s="138"/>
      <c r="AT144" s="138"/>
      <c r="AU144" s="138"/>
      <c r="AV144" s="138"/>
      <c r="AW144" s="138"/>
      <c r="AX144" s="138"/>
      <c r="AY144" s="138"/>
      <c r="AZ144" s="138"/>
      <c r="BA144" s="138"/>
      <c r="BB144" s="138"/>
      <c r="BC144" s="138"/>
      <c r="BD144" s="138"/>
      <c r="BE144" s="138"/>
      <c r="BF144" s="138"/>
    </row>
    <row r="145" spans="3:58" x14ac:dyDescent="0.2">
      <c r="C145" s="139"/>
      <c r="D145" s="139"/>
      <c r="AN145" s="138"/>
      <c r="AO145" s="138"/>
      <c r="AP145" s="138"/>
      <c r="AQ145" s="138"/>
      <c r="AR145" s="138"/>
      <c r="AS145" s="138"/>
      <c r="AT145" s="138"/>
      <c r="AU145" s="138"/>
      <c r="AV145" s="138"/>
      <c r="AW145" s="138"/>
      <c r="AX145" s="138"/>
      <c r="AY145" s="138"/>
      <c r="AZ145" s="138"/>
      <c r="BA145" s="138"/>
      <c r="BB145" s="138"/>
      <c r="BC145" s="138"/>
      <c r="BD145" s="138"/>
      <c r="BE145" s="138"/>
      <c r="BF145" s="138"/>
    </row>
    <row r="146" spans="3:58" x14ac:dyDescent="0.2">
      <c r="C146" s="139"/>
      <c r="D146" s="139"/>
      <c r="AN146" s="138"/>
      <c r="AO146" s="138"/>
      <c r="AP146" s="138"/>
      <c r="AQ146" s="138"/>
      <c r="AR146" s="138"/>
      <c r="AS146" s="138"/>
      <c r="AT146" s="138"/>
      <c r="AU146" s="138"/>
      <c r="AV146" s="138"/>
      <c r="AW146" s="138"/>
      <c r="AX146" s="138"/>
      <c r="AY146" s="138"/>
      <c r="AZ146" s="138"/>
      <c r="BA146" s="138"/>
      <c r="BB146" s="138"/>
      <c r="BC146" s="138"/>
      <c r="BD146" s="138"/>
      <c r="BE146" s="138"/>
      <c r="BF146" s="138"/>
    </row>
    <row r="147" spans="3:58" x14ac:dyDescent="0.2">
      <c r="C147" s="139"/>
      <c r="D147" s="139"/>
      <c r="AN147" s="138"/>
      <c r="AO147" s="138"/>
      <c r="AP147" s="138"/>
      <c r="AQ147" s="138"/>
      <c r="AR147" s="138"/>
      <c r="AS147" s="138"/>
      <c r="AT147" s="138"/>
      <c r="AU147" s="138"/>
      <c r="AV147" s="138"/>
      <c r="AW147" s="138"/>
      <c r="AX147" s="138"/>
      <c r="AY147" s="138"/>
      <c r="AZ147" s="138"/>
      <c r="BA147" s="138"/>
      <c r="BB147" s="138"/>
      <c r="BC147" s="138"/>
      <c r="BD147" s="138"/>
      <c r="BE147" s="138"/>
      <c r="BF147" s="138"/>
    </row>
    <row r="148" spans="3:58" x14ac:dyDescent="0.2">
      <c r="C148" s="139"/>
      <c r="D148" s="139"/>
      <c r="AN148" s="138"/>
      <c r="AO148" s="138"/>
      <c r="AP148" s="138"/>
      <c r="AQ148" s="138"/>
      <c r="AR148" s="138"/>
      <c r="AS148" s="138"/>
      <c r="AT148" s="138"/>
      <c r="AU148" s="138"/>
      <c r="AV148" s="138"/>
      <c r="AW148" s="138"/>
      <c r="AX148" s="138"/>
      <c r="AY148" s="138"/>
      <c r="AZ148" s="138"/>
      <c r="BA148" s="138"/>
      <c r="BB148" s="138"/>
      <c r="BC148" s="138"/>
      <c r="BD148" s="138"/>
      <c r="BE148" s="138"/>
      <c r="BF148" s="138"/>
    </row>
    <row r="149" spans="3:58" x14ac:dyDescent="0.2">
      <c r="C149" s="139"/>
      <c r="D149" s="139"/>
      <c r="AN149" s="138"/>
      <c r="AO149" s="138"/>
      <c r="AP149" s="138"/>
      <c r="AQ149" s="138"/>
      <c r="AR149" s="138"/>
      <c r="AS149" s="138"/>
      <c r="AT149" s="138"/>
      <c r="AU149" s="138"/>
      <c r="AV149" s="138"/>
      <c r="AW149" s="138"/>
      <c r="AX149" s="138"/>
      <c r="AY149" s="138"/>
      <c r="AZ149" s="138"/>
      <c r="BA149" s="138"/>
      <c r="BB149" s="138"/>
      <c r="BC149" s="138"/>
      <c r="BD149" s="138"/>
      <c r="BE149" s="138"/>
      <c r="BF149" s="138"/>
    </row>
    <row r="150" spans="3:58" x14ac:dyDescent="0.2">
      <c r="C150" s="139"/>
      <c r="D150" s="139"/>
      <c r="AN150" s="138"/>
      <c r="AO150" s="138"/>
      <c r="AP150" s="138"/>
      <c r="AQ150" s="138"/>
      <c r="AR150" s="138"/>
      <c r="AS150" s="138"/>
      <c r="AT150" s="138"/>
      <c r="AU150" s="138"/>
      <c r="AV150" s="138"/>
      <c r="AW150" s="138"/>
      <c r="AX150" s="138"/>
      <c r="AY150" s="138"/>
      <c r="AZ150" s="138"/>
      <c r="BA150" s="138"/>
      <c r="BB150" s="138"/>
      <c r="BC150" s="138"/>
      <c r="BD150" s="138"/>
      <c r="BE150" s="138"/>
      <c r="BF150" s="138"/>
    </row>
    <row r="151" spans="3:58" x14ac:dyDescent="0.2">
      <c r="AN151" s="138"/>
      <c r="AO151" s="138"/>
      <c r="AP151" s="138"/>
      <c r="AQ151" s="138"/>
      <c r="AR151" s="138"/>
      <c r="AS151" s="138"/>
      <c r="AT151" s="138"/>
      <c r="AU151" s="138"/>
      <c r="AV151" s="138"/>
      <c r="AW151" s="138"/>
      <c r="AX151" s="138"/>
      <c r="AY151" s="138"/>
      <c r="AZ151" s="138"/>
      <c r="BA151" s="138"/>
      <c r="BB151" s="138"/>
      <c r="BC151" s="138"/>
      <c r="BD151" s="138"/>
      <c r="BE151" s="138"/>
      <c r="BF151" s="138"/>
    </row>
    <row r="152" spans="3:58" x14ac:dyDescent="0.2">
      <c r="AN152" s="138"/>
      <c r="AO152" s="138"/>
      <c r="AP152" s="138"/>
      <c r="AQ152" s="138"/>
      <c r="AR152" s="138"/>
      <c r="AS152" s="138"/>
      <c r="AT152" s="138"/>
      <c r="AU152" s="138"/>
      <c r="AV152" s="138"/>
      <c r="AW152" s="138"/>
      <c r="AX152" s="138"/>
      <c r="AY152" s="138"/>
      <c r="AZ152" s="138"/>
      <c r="BA152" s="138"/>
      <c r="BB152" s="138"/>
      <c r="BC152" s="138"/>
      <c r="BD152" s="138"/>
      <c r="BE152" s="138"/>
      <c r="BF152" s="138"/>
    </row>
    <row r="153" spans="3:58" x14ac:dyDescent="0.2">
      <c r="AN153" s="138"/>
      <c r="AO153" s="138"/>
      <c r="AP153" s="138"/>
      <c r="AQ153" s="138"/>
      <c r="AR153" s="138"/>
      <c r="AS153" s="138"/>
      <c r="AT153" s="138"/>
      <c r="AU153" s="138"/>
      <c r="AV153" s="138"/>
      <c r="AW153" s="138"/>
      <c r="AX153" s="138"/>
      <c r="AY153" s="138"/>
      <c r="AZ153" s="138"/>
      <c r="BA153" s="138"/>
      <c r="BB153" s="138"/>
      <c r="BC153" s="138"/>
      <c r="BD153" s="138"/>
      <c r="BE153" s="138"/>
      <c r="BF153" s="138"/>
    </row>
    <row r="154" spans="3:58" x14ac:dyDescent="0.2">
      <c r="AN154" s="138"/>
      <c r="AO154" s="138"/>
      <c r="AP154" s="138"/>
      <c r="AQ154" s="138"/>
      <c r="AR154" s="138"/>
      <c r="AS154" s="138"/>
      <c r="AT154" s="138"/>
      <c r="AU154" s="138"/>
      <c r="AV154" s="138"/>
      <c r="AW154" s="138"/>
      <c r="AX154" s="138"/>
      <c r="AY154" s="138"/>
      <c r="AZ154" s="138"/>
      <c r="BA154" s="138"/>
      <c r="BB154" s="138"/>
      <c r="BC154" s="138"/>
      <c r="BD154" s="138"/>
      <c r="BE154" s="138"/>
      <c r="BF154" s="138"/>
    </row>
    <row r="155" spans="3:58" x14ac:dyDescent="0.2">
      <c r="AN155" s="138"/>
      <c r="AO155" s="138"/>
      <c r="AP155" s="138"/>
      <c r="AQ155" s="138"/>
      <c r="AR155" s="138"/>
      <c r="AS155" s="138"/>
      <c r="AT155" s="138"/>
      <c r="AU155" s="138"/>
      <c r="AV155" s="138"/>
      <c r="AW155" s="138"/>
      <c r="AX155" s="138"/>
      <c r="AY155" s="138"/>
      <c r="AZ155" s="138"/>
      <c r="BA155" s="138"/>
      <c r="BB155" s="138"/>
      <c r="BC155" s="138"/>
      <c r="BD155" s="138"/>
      <c r="BE155" s="138"/>
      <c r="BF155" s="138"/>
    </row>
    <row r="156" spans="3:58" x14ac:dyDescent="0.2">
      <c r="AN156" s="138"/>
      <c r="AO156" s="138"/>
      <c r="AP156" s="138"/>
      <c r="AQ156" s="138"/>
      <c r="AR156" s="138"/>
      <c r="AS156" s="138"/>
      <c r="AT156" s="138"/>
      <c r="AU156" s="138"/>
      <c r="AV156" s="138"/>
      <c r="AW156" s="138"/>
      <c r="AX156" s="138"/>
      <c r="AY156" s="138"/>
      <c r="AZ156" s="138"/>
      <c r="BA156" s="138"/>
      <c r="BB156" s="138"/>
      <c r="BC156" s="138"/>
      <c r="BD156" s="138"/>
      <c r="BE156" s="138"/>
      <c r="BF156" s="138"/>
    </row>
    <row r="157" spans="3:58" x14ac:dyDescent="0.2">
      <c r="AN157" s="138"/>
      <c r="AO157" s="138"/>
      <c r="AP157" s="138"/>
      <c r="AQ157" s="138"/>
      <c r="AR157" s="138"/>
      <c r="AS157" s="138"/>
      <c r="AT157" s="138"/>
      <c r="AU157" s="138"/>
      <c r="AV157" s="138"/>
      <c r="AW157" s="138"/>
      <c r="AX157" s="138"/>
      <c r="AY157" s="138"/>
      <c r="AZ157" s="138"/>
      <c r="BA157" s="138"/>
      <c r="BB157" s="138"/>
      <c r="BC157" s="138"/>
      <c r="BD157" s="138"/>
      <c r="BE157" s="138"/>
      <c r="BF157" s="138"/>
    </row>
    <row r="158" spans="3:58" x14ac:dyDescent="0.2">
      <c r="K158" s="76"/>
      <c r="L158" s="76"/>
      <c r="M158" s="76"/>
      <c r="N158" s="76"/>
      <c r="O158" s="76"/>
      <c r="P158" s="76"/>
      <c r="Q158" s="76"/>
      <c r="R158" s="76"/>
      <c r="S158" s="76"/>
      <c r="T158" s="76"/>
      <c r="U158" s="76"/>
      <c r="V158" s="76"/>
      <c r="W158" s="76"/>
      <c r="X158" s="76"/>
      <c r="AN158" s="138"/>
      <c r="AO158" s="138"/>
      <c r="AP158" s="138"/>
      <c r="AQ158" s="138"/>
      <c r="AR158" s="138"/>
      <c r="AS158" s="138"/>
      <c r="AT158" s="138"/>
      <c r="AU158" s="138"/>
      <c r="AV158" s="138"/>
      <c r="AW158" s="138"/>
      <c r="AX158" s="138"/>
      <c r="AY158" s="138"/>
      <c r="AZ158" s="138"/>
      <c r="BA158" s="138"/>
      <c r="BB158" s="138"/>
      <c r="BC158" s="138"/>
      <c r="BD158" s="138"/>
      <c r="BE158" s="138"/>
      <c r="BF158" s="138"/>
    </row>
    <row r="159" spans="3:58" x14ac:dyDescent="0.2">
      <c r="K159" s="76"/>
      <c r="L159" s="76"/>
      <c r="M159" s="76"/>
      <c r="N159" s="76"/>
      <c r="O159" s="76"/>
      <c r="P159" s="76"/>
      <c r="Q159" s="76"/>
      <c r="R159" s="76"/>
      <c r="S159" s="76"/>
      <c r="T159" s="76"/>
      <c r="U159" s="76"/>
      <c r="V159" s="76"/>
      <c r="W159" s="76"/>
      <c r="X159" s="76"/>
      <c r="AN159" s="138"/>
      <c r="AO159" s="138"/>
      <c r="AP159" s="138"/>
      <c r="AQ159" s="138"/>
      <c r="AR159" s="138"/>
      <c r="AS159" s="138"/>
      <c r="AT159" s="138"/>
      <c r="AU159" s="138"/>
      <c r="AV159" s="138"/>
      <c r="AW159" s="138"/>
      <c r="AX159" s="138"/>
      <c r="AY159" s="138"/>
      <c r="AZ159" s="138"/>
      <c r="BA159" s="138"/>
      <c r="BB159" s="138"/>
      <c r="BC159" s="138"/>
      <c r="BD159" s="138"/>
      <c r="BE159" s="138"/>
      <c r="BF159" s="138"/>
    </row>
    <row r="160" spans="3:58" x14ac:dyDescent="0.2">
      <c r="K160" s="76"/>
      <c r="L160" s="76"/>
      <c r="M160" s="76"/>
      <c r="N160" s="76"/>
      <c r="O160" s="76"/>
      <c r="P160" s="76"/>
      <c r="Q160" s="76"/>
      <c r="R160" s="76"/>
      <c r="S160" s="76"/>
      <c r="T160" s="76"/>
      <c r="U160" s="76"/>
      <c r="V160" s="76"/>
      <c r="W160" s="76"/>
      <c r="X160" s="76"/>
      <c r="AN160" s="138"/>
      <c r="AO160" s="138"/>
      <c r="AP160" s="138"/>
      <c r="AQ160" s="138"/>
      <c r="AR160" s="138"/>
      <c r="AS160" s="138"/>
      <c r="AT160" s="138"/>
      <c r="AU160" s="138"/>
      <c r="AV160" s="138"/>
      <c r="AW160" s="138"/>
      <c r="AX160" s="138"/>
      <c r="AY160" s="138"/>
      <c r="AZ160" s="138"/>
      <c r="BA160" s="138"/>
      <c r="BB160" s="138"/>
      <c r="BC160" s="138"/>
      <c r="BD160" s="138"/>
      <c r="BE160" s="138"/>
      <c r="BF160" s="138"/>
    </row>
    <row r="161" spans="11:58" x14ac:dyDescent="0.2">
      <c r="K161" s="76"/>
      <c r="L161" s="76"/>
      <c r="M161" s="76"/>
      <c r="N161" s="76"/>
      <c r="O161" s="76"/>
      <c r="P161" s="76"/>
      <c r="Q161" s="76"/>
      <c r="R161" s="76"/>
      <c r="S161" s="76"/>
      <c r="T161" s="76"/>
      <c r="U161" s="76"/>
      <c r="V161" s="76"/>
      <c r="W161" s="76"/>
      <c r="X161" s="76"/>
      <c r="AN161" s="138"/>
      <c r="AO161" s="138"/>
      <c r="AP161" s="138"/>
      <c r="AQ161" s="138"/>
      <c r="AR161" s="138"/>
      <c r="AS161" s="138"/>
      <c r="AT161" s="138"/>
      <c r="AU161" s="138"/>
      <c r="AV161" s="138"/>
      <c r="AW161" s="138"/>
      <c r="AX161" s="138"/>
      <c r="AY161" s="138"/>
      <c r="AZ161" s="138"/>
      <c r="BA161" s="138"/>
      <c r="BB161" s="138"/>
      <c r="BC161" s="138"/>
      <c r="BD161" s="138"/>
      <c r="BE161" s="138"/>
      <c r="BF161" s="138"/>
    </row>
    <row r="162" spans="11:58" x14ac:dyDescent="0.2">
      <c r="K162" s="76"/>
      <c r="L162" s="76"/>
      <c r="M162" s="76"/>
      <c r="N162" s="76"/>
      <c r="O162" s="76"/>
      <c r="P162" s="76"/>
      <c r="Q162" s="76"/>
      <c r="R162" s="76"/>
      <c r="S162" s="76"/>
      <c r="T162" s="76"/>
      <c r="U162" s="76"/>
      <c r="V162" s="76"/>
      <c r="W162" s="76"/>
      <c r="X162" s="76"/>
      <c r="AN162" s="138"/>
      <c r="AO162" s="138"/>
      <c r="AP162" s="138"/>
      <c r="AQ162" s="138"/>
      <c r="AR162" s="138"/>
      <c r="AS162" s="138"/>
      <c r="AT162" s="138"/>
      <c r="AU162" s="138"/>
      <c r="AV162" s="138"/>
      <c r="AW162" s="138"/>
      <c r="AX162" s="138"/>
      <c r="AY162" s="138"/>
      <c r="AZ162" s="138"/>
      <c r="BA162" s="138"/>
      <c r="BB162" s="138"/>
      <c r="BC162" s="138"/>
      <c r="BD162" s="138"/>
      <c r="BE162" s="138"/>
      <c r="BF162" s="138"/>
    </row>
    <row r="163" spans="11:58" x14ac:dyDescent="0.2">
      <c r="K163" s="76"/>
      <c r="L163" s="76"/>
      <c r="M163" s="76"/>
      <c r="N163" s="76"/>
      <c r="O163" s="76"/>
      <c r="P163" s="76"/>
      <c r="Q163" s="76"/>
      <c r="R163" s="76"/>
      <c r="S163" s="76"/>
      <c r="T163" s="76"/>
      <c r="U163" s="76"/>
      <c r="V163" s="76"/>
      <c r="W163" s="76"/>
      <c r="X163" s="76"/>
      <c r="AN163" s="138"/>
      <c r="AO163" s="138"/>
      <c r="AP163" s="138"/>
      <c r="AQ163" s="138"/>
      <c r="AR163" s="138"/>
      <c r="AS163" s="138"/>
      <c r="AT163" s="138"/>
      <c r="AU163" s="138"/>
      <c r="AV163" s="138"/>
      <c r="AW163" s="138"/>
      <c r="AX163" s="138"/>
      <c r="AY163" s="138"/>
      <c r="AZ163" s="138"/>
      <c r="BA163" s="138"/>
      <c r="BB163" s="138"/>
      <c r="BC163" s="138"/>
      <c r="BD163" s="138"/>
      <c r="BE163" s="138"/>
      <c r="BF163" s="138"/>
    </row>
    <row r="164" spans="11:58" x14ac:dyDescent="0.2">
      <c r="K164" s="76"/>
      <c r="L164" s="76"/>
      <c r="M164" s="76"/>
      <c r="N164" s="76"/>
      <c r="O164" s="76"/>
      <c r="P164" s="76"/>
      <c r="Q164" s="76"/>
      <c r="R164" s="76"/>
      <c r="S164" s="76"/>
      <c r="T164" s="76"/>
      <c r="U164" s="76"/>
      <c r="V164" s="76"/>
      <c r="W164" s="76"/>
      <c r="X164" s="76"/>
      <c r="AN164" s="138"/>
      <c r="AO164" s="138"/>
      <c r="AP164" s="138"/>
      <c r="AQ164" s="138"/>
      <c r="AR164" s="138"/>
      <c r="AS164" s="138"/>
      <c r="AT164" s="138"/>
      <c r="AU164" s="138"/>
      <c r="AV164" s="138"/>
      <c r="AW164" s="138"/>
      <c r="AX164" s="138"/>
      <c r="AY164" s="138"/>
      <c r="AZ164" s="138"/>
      <c r="BA164" s="138"/>
      <c r="BB164" s="138"/>
      <c r="BC164" s="138"/>
      <c r="BD164" s="138"/>
      <c r="BE164" s="138"/>
      <c r="BF164" s="138"/>
    </row>
  </sheetData>
  <mergeCells count="36">
    <mergeCell ref="A63:D63"/>
    <mergeCell ref="A31:K31"/>
    <mergeCell ref="A32:K32"/>
    <mergeCell ref="A34:E34"/>
    <mergeCell ref="AA52:AF52"/>
    <mergeCell ref="AA53:AF53"/>
    <mergeCell ref="AA54:AF54"/>
    <mergeCell ref="A58:D58"/>
    <mergeCell ref="A59:D59"/>
    <mergeCell ref="A60:D60"/>
    <mergeCell ref="A61:D61"/>
    <mergeCell ref="A62:D62"/>
    <mergeCell ref="A86:C86"/>
    <mergeCell ref="A64:D64"/>
    <mergeCell ref="A65:D65"/>
    <mergeCell ref="A66:D66"/>
    <mergeCell ref="A78:C78"/>
    <mergeCell ref="A79:C79"/>
    <mergeCell ref="A80:C80"/>
    <mergeCell ref="A81:C81"/>
    <mergeCell ref="A82:C82"/>
    <mergeCell ref="A83:C83"/>
    <mergeCell ref="A84:C84"/>
    <mergeCell ref="A85:C85"/>
    <mergeCell ref="A100:D100"/>
    <mergeCell ref="A87:C87"/>
    <mergeCell ref="A88:C88"/>
    <mergeCell ref="A89:C89"/>
    <mergeCell ref="A90:C90"/>
    <mergeCell ref="A91:C91"/>
    <mergeCell ref="A92:C92"/>
    <mergeCell ref="A95:D95"/>
    <mergeCell ref="A96:D96"/>
    <mergeCell ref="A97:D97"/>
    <mergeCell ref="A98:D98"/>
    <mergeCell ref="A99:D99"/>
  </mergeCells>
  <dataValidations count="1">
    <dataValidation allowBlank="1" showInputMessage="1" showErrorMessage="1" sqref="E79:E80"/>
  </dataValidations>
  <pageMargins left="0.70866141732283472" right="0.70866141732283472" top="0.74803149606299213" bottom="0.74803149606299213" header="0.31496062992125984" footer="0.31496062992125984"/>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9"/>
  </sheetPr>
  <dimension ref="A1:BT180"/>
  <sheetViews>
    <sheetView zoomScale="70" zoomScaleNormal="70" workbookViewId="0"/>
  </sheetViews>
  <sheetFormatPr baseColWidth="10" defaultColWidth="11.42578125" defaultRowHeight="12.75" x14ac:dyDescent="0.2"/>
  <cols>
    <col min="1" max="1" width="13.5703125" style="76" customWidth="1"/>
    <col min="2" max="2" width="14.140625" style="76" customWidth="1"/>
    <col min="3" max="4" width="13.28515625" style="76" customWidth="1"/>
    <col min="5" max="5" width="21.42578125" style="76" customWidth="1"/>
    <col min="6" max="6" width="23" style="76" customWidth="1"/>
    <col min="7" max="7" width="12" style="76" bestFit="1" customWidth="1"/>
    <col min="8" max="8" width="14.85546875" style="76" customWidth="1"/>
    <col min="9" max="10" width="12" style="76" bestFit="1" customWidth="1"/>
    <col min="11" max="13" width="12" style="71" bestFit="1" customWidth="1"/>
    <col min="14" max="14" width="2.42578125" style="71" customWidth="1"/>
    <col min="15" max="15" width="3.28515625" style="71" customWidth="1"/>
    <col min="16" max="16" width="3" style="71" customWidth="1"/>
    <col min="17" max="17" width="4.42578125" style="71" customWidth="1"/>
    <col min="18" max="18" width="3.140625" style="71" customWidth="1"/>
    <col min="19" max="19" width="4.7109375" style="71" customWidth="1"/>
    <col min="20" max="20" width="2.7109375" style="71" customWidth="1"/>
    <col min="21" max="21" width="2.85546875" style="71" customWidth="1"/>
    <col min="22" max="22" width="4.28515625" style="71" customWidth="1"/>
    <col min="23" max="23" width="2.7109375" style="71" customWidth="1"/>
    <col min="24" max="24" width="4.140625" style="71" customWidth="1"/>
    <col min="25" max="25" width="3.5703125" style="76" customWidth="1"/>
    <col min="26" max="26" width="4.5703125" style="76" customWidth="1"/>
    <col min="27" max="34" width="2.7109375" style="76" customWidth="1"/>
    <col min="35" max="35" width="4.140625" style="76" customWidth="1"/>
    <col min="36" max="38" width="2.7109375" style="76" customWidth="1"/>
    <col min="39" max="39" width="17.140625" style="76" customWidth="1"/>
    <col min="40" max="58" width="11.42578125" style="71"/>
    <col min="59" max="16384" width="11.42578125" style="76"/>
  </cols>
  <sheetData>
    <row r="1" spans="1:72" s="70" customFormat="1" ht="27" customHeight="1" x14ac:dyDescent="0.25">
      <c r="A1" s="141" t="s">
        <v>221</v>
      </c>
    </row>
    <row r="2" spans="1:72" s="71" customFormat="1" ht="8.25" customHeight="1" x14ac:dyDescent="0.2"/>
    <row r="3" spans="1:72" s="266" customFormat="1" ht="18" x14ac:dyDescent="0.25">
      <c r="A3" s="263" t="s">
        <v>1</v>
      </c>
      <c r="B3" s="264"/>
      <c r="C3" s="264"/>
      <c r="D3" s="265"/>
      <c r="E3" s="265"/>
      <c r="F3" s="88"/>
      <c r="G3" s="265"/>
      <c r="H3" s="265"/>
      <c r="I3" s="265"/>
      <c r="J3" s="265"/>
      <c r="K3" s="265"/>
      <c r="L3" s="265"/>
      <c r="M3" s="265"/>
      <c r="N3" s="265"/>
      <c r="O3" s="265"/>
      <c r="P3" s="265"/>
      <c r="Q3" s="265"/>
      <c r="R3" s="265"/>
      <c r="S3" s="265"/>
      <c r="T3" s="265"/>
      <c r="U3" s="265"/>
      <c r="V3" s="265"/>
      <c r="W3" s="265"/>
      <c r="X3" s="265"/>
      <c r="Y3" s="265"/>
      <c r="Z3" s="265"/>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row>
    <row r="4" spans="1:72" ht="32.25" customHeight="1" x14ac:dyDescent="0.2">
      <c r="A4" s="77" t="s">
        <v>2</v>
      </c>
      <c r="B4" s="78" t="s">
        <v>3</v>
      </c>
      <c r="C4" s="78" t="s">
        <v>4</v>
      </c>
      <c r="D4" s="78" t="s">
        <v>222</v>
      </c>
      <c r="E4" s="78" t="s">
        <v>6</v>
      </c>
      <c r="F4" s="78" t="s">
        <v>7</v>
      </c>
      <c r="G4" s="144" t="s">
        <v>73</v>
      </c>
      <c r="H4" s="144" t="s">
        <v>9</v>
      </c>
      <c r="I4" s="145" t="s">
        <v>10</v>
      </c>
      <c r="J4" s="145" t="s">
        <v>11</v>
      </c>
      <c r="K4" s="146"/>
      <c r="L4" s="146"/>
      <c r="M4" s="146"/>
      <c r="N4" s="146"/>
      <c r="O4" s="146"/>
      <c r="P4" s="146"/>
      <c r="Q4" s="146"/>
      <c r="R4" s="146"/>
      <c r="S4" s="146"/>
      <c r="T4" s="146"/>
      <c r="U4" s="146"/>
      <c r="V4" s="146"/>
      <c r="W4" s="146"/>
      <c r="X4" s="146"/>
      <c r="Y4" s="146"/>
      <c r="Z4" s="146"/>
      <c r="AA4" s="79"/>
      <c r="AB4" s="79"/>
      <c r="AC4" s="79"/>
      <c r="AD4" s="79"/>
      <c r="AE4" s="79"/>
      <c r="AF4" s="79"/>
      <c r="AG4" s="79"/>
      <c r="AH4" s="79"/>
      <c r="AI4" s="79"/>
      <c r="AJ4" s="79"/>
      <c r="AK4" s="79"/>
      <c r="AL4" s="79"/>
      <c r="AM4" s="80"/>
    </row>
    <row r="5" spans="1:72" ht="227.25" customHeight="1" x14ac:dyDescent="0.2">
      <c r="A5" s="81" t="s">
        <v>12</v>
      </c>
      <c r="B5" s="82">
        <v>2016011000068</v>
      </c>
      <c r="C5" s="84" t="s">
        <v>223</v>
      </c>
      <c r="D5" s="84" t="s">
        <v>224</v>
      </c>
      <c r="E5" s="84" t="s">
        <v>225</v>
      </c>
      <c r="F5" s="84" t="s">
        <v>226</v>
      </c>
      <c r="G5" s="147" t="s">
        <v>78</v>
      </c>
      <c r="H5" s="267">
        <v>640000000</v>
      </c>
      <c r="I5" s="268">
        <v>0</v>
      </c>
      <c r="J5" s="269">
        <v>640000000</v>
      </c>
      <c r="K5" s="205"/>
      <c r="L5" s="270"/>
      <c r="M5" s="270"/>
      <c r="N5" s="270"/>
      <c r="O5" s="270"/>
      <c r="P5" s="270"/>
      <c r="Q5" s="270"/>
      <c r="R5" s="270"/>
      <c r="S5" s="270"/>
      <c r="T5" s="270"/>
      <c r="U5" s="270"/>
      <c r="V5" s="697"/>
      <c r="W5" s="697"/>
      <c r="X5" s="697"/>
      <c r="Y5" s="697"/>
      <c r="Z5" s="697"/>
      <c r="AA5" s="85"/>
      <c r="AB5" s="85"/>
      <c r="AC5" s="85"/>
      <c r="AD5" s="85"/>
      <c r="AE5" s="85"/>
      <c r="AF5" s="85"/>
      <c r="AG5" s="85"/>
      <c r="AH5" s="85"/>
      <c r="AI5" s="85"/>
      <c r="AJ5" s="85"/>
      <c r="AK5" s="85"/>
      <c r="AL5" s="85"/>
    </row>
    <row r="6" spans="1:72" s="71" customFormat="1" x14ac:dyDescent="0.2">
      <c r="BG6" s="76"/>
      <c r="BH6" s="76"/>
      <c r="BI6" s="76"/>
      <c r="BJ6" s="76"/>
      <c r="BK6" s="76"/>
      <c r="BL6" s="76"/>
      <c r="BM6" s="76"/>
      <c r="BN6" s="76"/>
      <c r="BO6" s="76"/>
      <c r="BP6" s="76"/>
      <c r="BQ6" s="76"/>
      <c r="BR6" s="76"/>
      <c r="BS6" s="76"/>
      <c r="BT6" s="76"/>
    </row>
    <row r="7" spans="1:72" s="71" customFormat="1" x14ac:dyDescent="0.2">
      <c r="A7" s="88" t="s">
        <v>19</v>
      </c>
      <c r="BG7" s="76"/>
      <c r="BH7" s="76"/>
      <c r="BI7" s="76"/>
      <c r="BJ7" s="76"/>
      <c r="BK7" s="76"/>
      <c r="BL7" s="76"/>
      <c r="BM7" s="76"/>
      <c r="BN7" s="76"/>
      <c r="BO7" s="76"/>
      <c r="BP7" s="76"/>
      <c r="BQ7" s="76"/>
      <c r="BR7" s="76"/>
      <c r="BS7" s="76"/>
      <c r="BT7" s="76"/>
    </row>
    <row r="8" spans="1:72" s="71" customFormat="1" x14ac:dyDescent="0.2">
      <c r="A8" s="89" t="s">
        <v>20</v>
      </c>
      <c r="BG8" s="76"/>
      <c r="BH8" s="76"/>
      <c r="BI8" s="76"/>
      <c r="BJ8" s="76"/>
      <c r="BK8" s="76"/>
      <c r="BL8" s="76"/>
      <c r="BM8" s="76"/>
      <c r="BN8" s="76"/>
      <c r="BO8" s="76"/>
      <c r="BP8" s="76"/>
      <c r="BQ8" s="76"/>
      <c r="BR8" s="76"/>
      <c r="BS8" s="76"/>
      <c r="BT8" s="76"/>
    </row>
    <row r="9" spans="1:72" s="71" customFormat="1" ht="18" x14ac:dyDescent="0.25">
      <c r="A9" s="164"/>
      <c r="BG9" s="76"/>
      <c r="BH9" s="76"/>
      <c r="BI9" s="76"/>
      <c r="BJ9" s="76"/>
      <c r="BK9" s="76"/>
      <c r="BL9" s="76"/>
      <c r="BM9" s="76"/>
      <c r="BN9" s="76"/>
      <c r="BO9" s="76"/>
      <c r="BP9" s="76"/>
      <c r="BQ9" s="76"/>
      <c r="BR9" s="76"/>
      <c r="BS9" s="76"/>
      <c r="BT9" s="76"/>
    </row>
    <row r="10" spans="1:72" s="71" customFormat="1" ht="85.5" customHeight="1" x14ac:dyDescent="0.2">
      <c r="A10" s="669" t="s">
        <v>227</v>
      </c>
      <c r="B10" s="698"/>
      <c r="C10" s="698"/>
      <c r="D10" s="698"/>
      <c r="E10" s="698"/>
      <c r="F10" s="698"/>
      <c r="G10" s="698"/>
      <c r="H10" s="698"/>
      <c r="I10" s="698"/>
      <c r="J10" s="698"/>
      <c r="K10" s="698"/>
      <c r="L10" s="698"/>
      <c r="M10" s="698"/>
      <c r="N10" s="698"/>
      <c r="O10" s="698"/>
      <c r="P10" s="698"/>
      <c r="Q10" s="698"/>
      <c r="R10" s="698"/>
      <c r="S10" s="698"/>
      <c r="T10" s="698"/>
      <c r="U10" s="699"/>
      <c r="V10" s="271"/>
      <c r="W10" s="271"/>
      <c r="X10" s="271"/>
      <c r="Y10" s="271"/>
      <c r="BG10" s="76"/>
      <c r="BH10" s="76"/>
      <c r="BI10" s="76"/>
      <c r="BJ10" s="76"/>
      <c r="BK10" s="76"/>
      <c r="BL10" s="76"/>
      <c r="BM10" s="76"/>
      <c r="BN10" s="76"/>
      <c r="BO10" s="76"/>
      <c r="BP10" s="76"/>
      <c r="BQ10" s="76"/>
      <c r="BR10" s="76"/>
      <c r="BS10" s="76"/>
      <c r="BT10" s="76"/>
    </row>
    <row r="11" spans="1:72" s="71" customFormat="1" ht="15.75" customHeight="1" x14ac:dyDescent="0.2">
      <c r="A11" s="272"/>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BG11" s="76"/>
      <c r="BH11" s="76"/>
      <c r="BI11" s="76"/>
      <c r="BJ11" s="76"/>
      <c r="BK11" s="76"/>
      <c r="BL11" s="76"/>
      <c r="BM11" s="76"/>
      <c r="BN11" s="76"/>
      <c r="BO11" s="76"/>
      <c r="BP11" s="76"/>
      <c r="BQ11" s="76"/>
      <c r="BR11" s="76"/>
      <c r="BS11" s="76"/>
      <c r="BT11" s="76"/>
    </row>
    <row r="12" spans="1:72" s="71" customFormat="1" x14ac:dyDescent="0.2">
      <c r="A12" s="89" t="s">
        <v>228</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BG12" s="76"/>
      <c r="BH12" s="76"/>
      <c r="BI12" s="76"/>
      <c r="BJ12" s="76"/>
      <c r="BK12" s="76"/>
      <c r="BL12" s="76"/>
      <c r="BM12" s="76"/>
      <c r="BN12" s="76"/>
      <c r="BO12" s="76"/>
      <c r="BP12" s="76"/>
      <c r="BQ12" s="76"/>
      <c r="BR12" s="76"/>
      <c r="BS12" s="76"/>
      <c r="BT12" s="76"/>
    </row>
    <row r="13" spans="1:72" s="71" customFormat="1" ht="6" customHeight="1" x14ac:dyDescent="0.2">
      <c r="A13" s="700" t="s">
        <v>229</v>
      </c>
      <c r="B13" s="701"/>
      <c r="C13" s="701"/>
      <c r="D13" s="701"/>
      <c r="E13" s="701"/>
      <c r="F13" s="701"/>
      <c r="G13" s="701"/>
      <c r="H13" s="701"/>
      <c r="I13" s="701"/>
      <c r="J13" s="701"/>
      <c r="K13" s="701"/>
      <c r="L13" s="701"/>
      <c r="M13" s="701"/>
      <c r="N13" s="701"/>
      <c r="O13" s="701"/>
      <c r="P13" s="701"/>
      <c r="Q13" s="701"/>
      <c r="R13" s="701"/>
      <c r="S13" s="701"/>
      <c r="T13" s="701"/>
      <c r="U13" s="702"/>
      <c r="V13" s="271"/>
      <c r="W13" s="271"/>
      <c r="X13" s="271"/>
      <c r="Y13" s="271"/>
      <c r="Z13" s="271"/>
      <c r="AA13" s="90"/>
      <c r="AB13" s="90"/>
      <c r="AC13" s="90"/>
      <c r="AD13" s="90"/>
      <c r="AE13" s="90"/>
      <c r="AF13" s="90"/>
      <c r="AG13" s="90"/>
      <c r="AH13" s="90"/>
      <c r="AI13" s="90"/>
      <c r="AJ13" s="90"/>
      <c r="AK13" s="90"/>
      <c r="AL13" s="90"/>
      <c r="BG13" s="76"/>
      <c r="BH13" s="76"/>
      <c r="BI13" s="76"/>
      <c r="BJ13" s="76"/>
      <c r="BK13" s="76"/>
      <c r="BL13" s="76"/>
      <c r="BM13" s="76"/>
      <c r="BN13" s="76"/>
      <c r="BO13" s="76"/>
      <c r="BP13" s="76"/>
      <c r="BQ13" s="76"/>
      <c r="BR13" s="76"/>
      <c r="BS13" s="76"/>
      <c r="BT13" s="76"/>
    </row>
    <row r="14" spans="1:72" s="71" customFormat="1" ht="27" customHeight="1" x14ac:dyDescent="0.2">
      <c r="A14" s="703"/>
      <c r="B14" s="704"/>
      <c r="C14" s="704"/>
      <c r="D14" s="704"/>
      <c r="E14" s="704"/>
      <c r="F14" s="704"/>
      <c r="G14" s="704"/>
      <c r="H14" s="704"/>
      <c r="I14" s="704"/>
      <c r="J14" s="704"/>
      <c r="K14" s="704"/>
      <c r="L14" s="704"/>
      <c r="M14" s="704"/>
      <c r="N14" s="704"/>
      <c r="O14" s="704"/>
      <c r="P14" s="704"/>
      <c r="Q14" s="704"/>
      <c r="R14" s="704"/>
      <c r="S14" s="704"/>
      <c r="T14" s="704"/>
      <c r="U14" s="705"/>
      <c r="V14" s="208"/>
      <c r="W14" s="208"/>
      <c r="X14" s="208"/>
      <c r="Y14" s="208"/>
      <c r="Z14" s="208"/>
      <c r="AA14" s="90"/>
      <c r="AB14" s="90"/>
      <c r="AC14" s="90"/>
      <c r="AD14" s="90"/>
      <c r="AE14" s="90"/>
      <c r="AF14" s="90"/>
      <c r="AG14" s="90"/>
      <c r="AH14" s="90"/>
      <c r="AI14" s="90"/>
      <c r="AJ14" s="90"/>
      <c r="AK14" s="90"/>
      <c r="AL14" s="90"/>
      <c r="BG14" s="76"/>
      <c r="BH14" s="76"/>
      <c r="BI14" s="76"/>
      <c r="BJ14" s="76"/>
      <c r="BK14" s="76"/>
      <c r="BL14" s="76"/>
      <c r="BM14" s="76"/>
      <c r="BN14" s="76"/>
      <c r="BO14" s="76"/>
      <c r="BP14" s="76"/>
      <c r="BQ14" s="76"/>
      <c r="BR14" s="76"/>
      <c r="BS14" s="76"/>
      <c r="BT14" s="76"/>
    </row>
    <row r="15" spans="1:72" s="71" customFormat="1" ht="39.75" customHeight="1" x14ac:dyDescent="0.2">
      <c r="A15" s="703"/>
      <c r="B15" s="704"/>
      <c r="C15" s="704"/>
      <c r="D15" s="704"/>
      <c r="E15" s="704"/>
      <c r="F15" s="704"/>
      <c r="G15" s="704"/>
      <c r="H15" s="704"/>
      <c r="I15" s="704"/>
      <c r="J15" s="704"/>
      <c r="K15" s="704"/>
      <c r="L15" s="704"/>
      <c r="M15" s="704"/>
      <c r="N15" s="704"/>
      <c r="O15" s="704"/>
      <c r="P15" s="704"/>
      <c r="Q15" s="704"/>
      <c r="R15" s="704"/>
      <c r="S15" s="704"/>
      <c r="T15" s="704"/>
      <c r="U15" s="705"/>
      <c r="V15" s="208"/>
      <c r="W15" s="208"/>
      <c r="X15" s="208"/>
      <c r="Y15" s="208"/>
      <c r="Z15" s="208"/>
      <c r="AA15" s="90"/>
      <c r="AB15" s="90"/>
      <c r="AC15" s="90"/>
      <c r="AD15" s="90"/>
      <c r="AE15" s="90"/>
      <c r="AF15" s="90"/>
      <c r="AG15" s="90"/>
      <c r="AH15" s="90"/>
      <c r="AI15" s="90"/>
      <c r="AJ15" s="90"/>
      <c r="AK15" s="90"/>
      <c r="AL15" s="90"/>
      <c r="BG15" s="76"/>
      <c r="BH15" s="76"/>
      <c r="BI15" s="76"/>
      <c r="BJ15" s="76"/>
      <c r="BK15" s="76"/>
      <c r="BL15" s="76"/>
      <c r="BM15" s="76"/>
      <c r="BN15" s="76"/>
      <c r="BO15" s="76"/>
      <c r="BP15" s="76"/>
      <c r="BQ15" s="76"/>
      <c r="BR15" s="76"/>
      <c r="BS15" s="76"/>
      <c r="BT15" s="76"/>
    </row>
    <row r="16" spans="1:72" s="71" customFormat="1" ht="26.25" customHeight="1" x14ac:dyDescent="0.2">
      <c r="A16" s="703"/>
      <c r="B16" s="704"/>
      <c r="C16" s="704"/>
      <c r="D16" s="704"/>
      <c r="E16" s="704"/>
      <c r="F16" s="704"/>
      <c r="G16" s="704"/>
      <c r="H16" s="704"/>
      <c r="I16" s="704"/>
      <c r="J16" s="704"/>
      <c r="K16" s="704"/>
      <c r="L16" s="704"/>
      <c r="M16" s="704"/>
      <c r="N16" s="704"/>
      <c r="O16" s="704"/>
      <c r="P16" s="704"/>
      <c r="Q16" s="704"/>
      <c r="R16" s="704"/>
      <c r="S16" s="704"/>
      <c r="T16" s="704"/>
      <c r="U16" s="705"/>
      <c r="V16" s="208"/>
      <c r="W16" s="208"/>
      <c r="X16" s="208"/>
      <c r="Y16" s="208"/>
      <c r="Z16" s="208"/>
      <c r="AA16" s="90"/>
      <c r="AB16" s="90"/>
      <c r="AC16" s="90"/>
      <c r="AD16" s="90"/>
      <c r="AE16" s="90"/>
      <c r="AF16" s="90"/>
      <c r="AG16" s="90"/>
      <c r="AH16" s="90"/>
      <c r="AI16" s="90"/>
      <c r="AJ16" s="90"/>
      <c r="AK16" s="90"/>
      <c r="AL16" s="90"/>
      <c r="BG16" s="76"/>
      <c r="BH16" s="76"/>
      <c r="BI16" s="76"/>
      <c r="BJ16" s="76"/>
      <c r="BK16" s="76"/>
      <c r="BL16" s="76"/>
      <c r="BM16" s="76"/>
      <c r="BN16" s="76"/>
      <c r="BO16" s="76"/>
      <c r="BP16" s="76"/>
      <c r="BQ16" s="76"/>
      <c r="BR16" s="76"/>
      <c r="BS16" s="76"/>
      <c r="BT16" s="76"/>
    </row>
    <row r="17" spans="1:72" s="71" customFormat="1" ht="36.75" customHeight="1" x14ac:dyDescent="0.2">
      <c r="A17" s="706"/>
      <c r="B17" s="707"/>
      <c r="C17" s="707"/>
      <c r="D17" s="707"/>
      <c r="E17" s="707"/>
      <c r="F17" s="707"/>
      <c r="G17" s="707"/>
      <c r="H17" s="707"/>
      <c r="I17" s="707"/>
      <c r="J17" s="707"/>
      <c r="K17" s="707"/>
      <c r="L17" s="707"/>
      <c r="M17" s="707"/>
      <c r="N17" s="707"/>
      <c r="O17" s="707"/>
      <c r="P17" s="707"/>
      <c r="Q17" s="707"/>
      <c r="R17" s="707"/>
      <c r="S17" s="707"/>
      <c r="T17" s="707"/>
      <c r="U17" s="708"/>
      <c r="V17" s="271"/>
      <c r="W17" s="271"/>
      <c r="X17" s="271"/>
      <c r="Y17" s="271"/>
      <c r="Z17" s="271"/>
      <c r="AA17" s="90"/>
      <c r="AB17" s="90"/>
      <c r="AC17" s="90"/>
      <c r="AD17" s="90"/>
      <c r="AE17" s="90"/>
      <c r="AF17" s="90"/>
      <c r="AG17" s="90"/>
      <c r="AH17" s="90"/>
      <c r="AI17" s="90"/>
      <c r="AJ17" s="90"/>
      <c r="AK17" s="90"/>
      <c r="AL17" s="90"/>
      <c r="BG17" s="76"/>
      <c r="BH17" s="76"/>
      <c r="BI17" s="76"/>
      <c r="BJ17" s="76"/>
      <c r="BK17" s="76"/>
      <c r="BL17" s="76"/>
      <c r="BM17" s="76"/>
      <c r="BN17" s="76"/>
      <c r="BO17" s="76"/>
      <c r="BP17" s="76"/>
      <c r="BQ17" s="76"/>
      <c r="BR17" s="76"/>
      <c r="BS17" s="76"/>
      <c r="BT17" s="76"/>
    </row>
    <row r="18" spans="1:72" s="71" customFormat="1" ht="36" customHeight="1" x14ac:dyDescent="0.2">
      <c r="A18" s="273" t="s">
        <v>79</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BG18" s="76"/>
      <c r="BH18" s="76"/>
      <c r="BI18" s="76"/>
      <c r="BJ18" s="76"/>
      <c r="BK18" s="76"/>
      <c r="BL18" s="76"/>
      <c r="BM18" s="76"/>
      <c r="BN18" s="76"/>
      <c r="BO18" s="76"/>
      <c r="BP18" s="76"/>
      <c r="BQ18" s="76"/>
      <c r="BR18" s="76"/>
      <c r="BS18" s="76"/>
      <c r="BT18" s="76"/>
    </row>
    <row r="19" spans="1:72" s="71" customFormat="1" ht="42.75" customHeight="1" x14ac:dyDescent="0.2">
      <c r="A19" s="709" t="s">
        <v>230</v>
      </c>
      <c r="B19" s="710"/>
      <c r="C19" s="710"/>
      <c r="D19" s="710"/>
      <c r="E19" s="710"/>
      <c r="F19" s="710"/>
      <c r="G19" s="710"/>
      <c r="H19" s="710"/>
      <c r="I19" s="710"/>
      <c r="J19" s="710"/>
      <c r="K19" s="710"/>
      <c r="L19" s="710"/>
      <c r="M19" s="710"/>
      <c r="N19" s="710"/>
      <c r="O19" s="710"/>
      <c r="P19" s="710"/>
      <c r="Q19" s="710"/>
      <c r="R19" s="710"/>
      <c r="S19" s="710"/>
      <c r="T19" s="710"/>
      <c r="U19" s="711"/>
      <c r="V19" s="271"/>
      <c r="W19" s="271"/>
      <c r="X19" s="271"/>
      <c r="Y19" s="271"/>
      <c r="Z19" s="271"/>
      <c r="AA19" s="90"/>
      <c r="AB19" s="90"/>
      <c r="AC19" s="90"/>
      <c r="AD19" s="90"/>
      <c r="AE19" s="90"/>
      <c r="AF19" s="90"/>
      <c r="AG19" s="90"/>
      <c r="AH19" s="90"/>
      <c r="AI19" s="90"/>
      <c r="AJ19" s="90"/>
      <c r="AK19" s="90"/>
      <c r="AL19" s="90"/>
      <c r="BG19" s="76"/>
      <c r="BH19" s="76"/>
      <c r="BI19" s="76"/>
      <c r="BJ19" s="76"/>
      <c r="BK19" s="76"/>
      <c r="BL19" s="76"/>
      <c r="BM19" s="76"/>
      <c r="BN19" s="76"/>
      <c r="BO19" s="76"/>
      <c r="BP19" s="76"/>
      <c r="BQ19" s="76"/>
      <c r="BR19" s="76"/>
      <c r="BS19" s="76"/>
      <c r="BT19" s="76"/>
    </row>
    <row r="20" spans="1:72" s="71" customFormat="1" ht="27.75" customHeight="1" x14ac:dyDescent="0.2">
      <c r="A20" s="712"/>
      <c r="B20" s="713"/>
      <c r="C20" s="713"/>
      <c r="D20" s="713"/>
      <c r="E20" s="713"/>
      <c r="F20" s="713"/>
      <c r="G20" s="713"/>
      <c r="H20" s="713"/>
      <c r="I20" s="713"/>
      <c r="J20" s="713"/>
      <c r="K20" s="713"/>
      <c r="L20" s="713"/>
      <c r="M20" s="713"/>
      <c r="N20" s="713"/>
      <c r="O20" s="713"/>
      <c r="P20" s="713"/>
      <c r="Q20" s="713"/>
      <c r="R20" s="713"/>
      <c r="S20" s="713"/>
      <c r="T20" s="713"/>
      <c r="U20" s="714"/>
      <c r="V20" s="271"/>
      <c r="W20" s="271"/>
      <c r="X20" s="271"/>
      <c r="Y20" s="271"/>
      <c r="Z20" s="271"/>
      <c r="AA20" s="90"/>
      <c r="AB20" s="90"/>
      <c r="AC20" s="90"/>
      <c r="AD20" s="90"/>
      <c r="AE20" s="90"/>
      <c r="AF20" s="90"/>
      <c r="AG20" s="90"/>
      <c r="AH20" s="90"/>
      <c r="AI20" s="90"/>
      <c r="AJ20" s="90"/>
      <c r="AK20" s="90"/>
      <c r="AL20" s="90"/>
      <c r="BG20" s="76"/>
      <c r="BH20" s="76"/>
      <c r="BI20" s="76"/>
      <c r="BJ20" s="76"/>
      <c r="BK20" s="76"/>
      <c r="BL20" s="76"/>
      <c r="BM20" s="76"/>
      <c r="BN20" s="76"/>
      <c r="BO20" s="76"/>
      <c r="BP20" s="76"/>
      <c r="BQ20" s="76"/>
      <c r="BR20" s="76"/>
      <c r="BS20" s="76"/>
      <c r="BT20" s="76"/>
    </row>
    <row r="21" spans="1:72" s="71" customFormat="1" ht="27.75" customHeight="1" x14ac:dyDescent="0.2">
      <c r="A21" s="125"/>
      <c r="B21" s="125"/>
      <c r="C21" s="125"/>
      <c r="D21" s="125"/>
      <c r="E21" s="125"/>
      <c r="F21" s="125"/>
      <c r="G21" s="125"/>
      <c r="H21" s="125"/>
      <c r="I21" s="125"/>
      <c r="J21" s="125"/>
      <c r="K21" s="125"/>
      <c r="L21" s="125"/>
      <c r="M21" s="125"/>
      <c r="N21" s="125"/>
      <c r="O21" s="125"/>
      <c r="P21" s="125"/>
      <c r="Q21" s="125"/>
      <c r="R21" s="125"/>
      <c r="S21" s="125"/>
      <c r="T21" s="125"/>
      <c r="U21" s="125"/>
      <c r="V21" s="271"/>
      <c r="W21" s="271"/>
      <c r="X21" s="271"/>
      <c r="Y21" s="271"/>
      <c r="Z21" s="271"/>
      <c r="AA21" s="90"/>
      <c r="AB21" s="90"/>
      <c r="AC21" s="90"/>
      <c r="AD21" s="90"/>
      <c r="AE21" s="90"/>
      <c r="AF21" s="90"/>
      <c r="AG21" s="90"/>
      <c r="AH21" s="90"/>
      <c r="AI21" s="90"/>
      <c r="AJ21" s="90"/>
      <c r="AK21" s="90"/>
      <c r="AL21" s="90"/>
      <c r="BG21" s="76"/>
      <c r="BH21" s="76"/>
      <c r="BI21" s="76"/>
      <c r="BJ21" s="76"/>
      <c r="BK21" s="76"/>
      <c r="BL21" s="76"/>
      <c r="BM21" s="76"/>
      <c r="BN21" s="76"/>
      <c r="BO21" s="76"/>
      <c r="BP21" s="76"/>
      <c r="BQ21" s="76"/>
      <c r="BR21" s="76"/>
      <c r="BS21" s="76"/>
      <c r="BT21" s="76"/>
    </row>
    <row r="22" spans="1:72" s="71" customFormat="1" ht="27.75" customHeight="1" x14ac:dyDescent="0.2">
      <c r="A22" s="125"/>
      <c r="B22" s="125"/>
      <c r="C22" s="125"/>
      <c r="D22" s="125"/>
      <c r="E22" s="125"/>
      <c r="F22" s="125"/>
      <c r="G22" s="125"/>
      <c r="H22" s="125"/>
      <c r="I22" s="125"/>
      <c r="J22" s="125"/>
      <c r="K22" s="125"/>
      <c r="L22" s="125"/>
      <c r="M22" s="125"/>
      <c r="N22" s="125"/>
      <c r="O22" s="125"/>
      <c r="P22" s="125"/>
      <c r="Q22" s="125"/>
      <c r="R22" s="125"/>
      <c r="S22" s="125"/>
      <c r="T22" s="125"/>
      <c r="U22" s="125"/>
      <c r="V22" s="271"/>
      <c r="W22" s="271"/>
      <c r="X22" s="271"/>
      <c r="Y22" s="271"/>
      <c r="Z22" s="271"/>
      <c r="AA22" s="90"/>
      <c r="AB22" s="90"/>
      <c r="AC22" s="90"/>
      <c r="AD22" s="90"/>
      <c r="AE22" s="90"/>
      <c r="AF22" s="90"/>
      <c r="AG22" s="90"/>
      <c r="AH22" s="90"/>
      <c r="AI22" s="90"/>
      <c r="AJ22" s="90"/>
      <c r="AK22" s="90"/>
      <c r="AL22" s="90"/>
      <c r="BG22" s="76"/>
      <c r="BH22" s="76"/>
      <c r="BI22" s="76"/>
      <c r="BJ22" s="76"/>
      <c r="BK22" s="76"/>
      <c r="BL22" s="76"/>
      <c r="BM22" s="76"/>
      <c r="BN22" s="76"/>
      <c r="BO22" s="76"/>
      <c r="BP22" s="76"/>
      <c r="BQ22" s="76"/>
      <c r="BR22" s="76"/>
      <c r="BS22" s="76"/>
      <c r="BT22" s="76"/>
    </row>
    <row r="23" spans="1:72" s="71" customFormat="1" ht="27.75" customHeight="1" x14ac:dyDescent="0.2">
      <c r="A23" s="125"/>
      <c r="B23" s="125"/>
      <c r="C23" s="125"/>
      <c r="D23" s="125"/>
      <c r="E23" s="125"/>
      <c r="F23" s="125"/>
      <c r="G23" s="125"/>
      <c r="H23" s="125"/>
      <c r="I23" s="125"/>
      <c r="J23" s="125"/>
      <c r="K23" s="125"/>
      <c r="L23" s="125"/>
      <c r="M23" s="125"/>
      <c r="N23" s="125"/>
      <c r="O23" s="125"/>
      <c r="P23" s="125"/>
      <c r="Q23" s="125"/>
      <c r="R23" s="125"/>
      <c r="S23" s="125"/>
      <c r="T23" s="125"/>
      <c r="U23" s="125"/>
      <c r="V23" s="271"/>
      <c r="W23" s="271"/>
      <c r="X23" s="271"/>
      <c r="Y23" s="271"/>
      <c r="Z23" s="271"/>
      <c r="AA23" s="90"/>
      <c r="AB23" s="90"/>
      <c r="AC23" s="90"/>
      <c r="AD23" s="90"/>
      <c r="AE23" s="90"/>
      <c r="AF23" s="90"/>
      <c r="AG23" s="90"/>
      <c r="AH23" s="90"/>
      <c r="AI23" s="90"/>
      <c r="AJ23" s="90"/>
      <c r="AK23" s="90"/>
      <c r="AL23" s="90"/>
      <c r="BG23" s="76"/>
      <c r="BH23" s="76"/>
      <c r="BI23" s="76"/>
      <c r="BJ23" s="76"/>
      <c r="BK23" s="76"/>
      <c r="BL23" s="76"/>
      <c r="BM23" s="76"/>
      <c r="BN23" s="76"/>
      <c r="BO23" s="76"/>
      <c r="BP23" s="76"/>
      <c r="BQ23" s="76"/>
      <c r="BR23" s="76"/>
      <c r="BS23" s="76"/>
      <c r="BT23" s="76"/>
    </row>
    <row r="24" spans="1:72" s="71" customFormat="1" ht="27.75" customHeight="1" x14ac:dyDescent="0.2">
      <c r="A24" s="125"/>
      <c r="B24" s="125"/>
      <c r="C24" s="125"/>
      <c r="D24" s="125"/>
      <c r="E24" s="125"/>
      <c r="F24" s="125"/>
      <c r="G24" s="125"/>
      <c r="H24" s="125"/>
      <c r="I24" s="125"/>
      <c r="J24" s="125"/>
      <c r="K24" s="125"/>
      <c r="L24" s="125"/>
      <c r="M24" s="125"/>
      <c r="N24" s="125"/>
      <c r="O24" s="125"/>
      <c r="P24" s="125"/>
      <c r="Q24" s="125"/>
      <c r="R24" s="125"/>
      <c r="S24" s="125"/>
      <c r="T24" s="125"/>
      <c r="U24" s="125"/>
      <c r="V24" s="271"/>
      <c r="W24" s="271"/>
      <c r="X24" s="271"/>
      <c r="Y24" s="271"/>
      <c r="Z24" s="271"/>
      <c r="AA24" s="90"/>
      <c r="AB24" s="90"/>
      <c r="AC24" s="90"/>
      <c r="AD24" s="90"/>
      <c r="AE24" s="90"/>
      <c r="AF24" s="90"/>
      <c r="AG24" s="90"/>
      <c r="AH24" s="90"/>
      <c r="AI24" s="90"/>
      <c r="AJ24" s="90"/>
      <c r="AK24" s="90"/>
      <c r="AL24" s="90"/>
      <c r="BG24" s="76"/>
      <c r="BH24" s="76"/>
      <c r="BI24" s="76"/>
      <c r="BJ24" s="76"/>
      <c r="BK24" s="76"/>
      <c r="BL24" s="76"/>
      <c r="BM24" s="76"/>
      <c r="BN24" s="76"/>
      <c r="BO24" s="76"/>
      <c r="BP24" s="76"/>
      <c r="BQ24" s="76"/>
      <c r="BR24" s="76"/>
      <c r="BS24" s="76"/>
      <c r="BT24" s="76"/>
    </row>
    <row r="25" spans="1:72" s="71" customFormat="1" ht="27.75" customHeight="1" x14ac:dyDescent="0.2">
      <c r="A25" s="125"/>
      <c r="B25" s="125"/>
      <c r="C25" s="125"/>
      <c r="D25" s="125"/>
      <c r="E25" s="125"/>
      <c r="F25" s="125"/>
      <c r="G25" s="125"/>
      <c r="H25" s="125"/>
      <c r="I25" s="125"/>
      <c r="J25" s="125"/>
      <c r="K25" s="125"/>
      <c r="L25" s="125"/>
      <c r="M25" s="125"/>
      <c r="N25" s="125"/>
      <c r="O25" s="125"/>
      <c r="P25" s="125"/>
      <c r="Q25" s="125"/>
      <c r="R25" s="125"/>
      <c r="S25" s="125"/>
      <c r="T25" s="125"/>
      <c r="U25" s="125"/>
      <c r="V25" s="271"/>
      <c r="W25" s="271"/>
      <c r="X25" s="271"/>
      <c r="Y25" s="271"/>
      <c r="Z25" s="271"/>
      <c r="AA25" s="90"/>
      <c r="AB25" s="90"/>
      <c r="AC25" s="90"/>
      <c r="AD25" s="90"/>
      <c r="AE25" s="90"/>
      <c r="AF25" s="90"/>
      <c r="AG25" s="90"/>
      <c r="AH25" s="90"/>
      <c r="AI25" s="90"/>
      <c r="AJ25" s="90"/>
      <c r="AK25" s="90"/>
      <c r="AL25" s="90"/>
      <c r="BG25" s="76"/>
      <c r="BH25" s="76"/>
      <c r="BI25" s="76"/>
      <c r="BJ25" s="76"/>
      <c r="BK25" s="76"/>
      <c r="BL25" s="76"/>
      <c r="BM25" s="76"/>
      <c r="BN25" s="76"/>
      <c r="BO25" s="76"/>
      <c r="BP25" s="76"/>
      <c r="BQ25" s="76"/>
      <c r="BR25" s="76"/>
      <c r="BS25" s="76"/>
      <c r="BT25" s="76"/>
    </row>
    <row r="26" spans="1:72" s="71" customFormat="1" x14ac:dyDescent="0.2">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BG26" s="76"/>
      <c r="BH26" s="76"/>
      <c r="BI26" s="76"/>
      <c r="BJ26" s="76"/>
      <c r="BK26" s="76"/>
      <c r="BL26" s="76"/>
      <c r="BM26" s="76"/>
      <c r="BN26" s="76"/>
      <c r="BO26" s="76"/>
      <c r="BP26" s="76"/>
      <c r="BQ26" s="76"/>
      <c r="BR26" s="76"/>
      <c r="BS26" s="76"/>
      <c r="BT26" s="76"/>
    </row>
    <row r="27" spans="1:72" s="71" customFormat="1" x14ac:dyDescent="0.2">
      <c r="A27" s="89" t="s">
        <v>22</v>
      </c>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BG27" s="76"/>
      <c r="BH27" s="76"/>
      <c r="BI27" s="76"/>
      <c r="BJ27" s="76"/>
      <c r="BK27" s="76"/>
      <c r="BL27" s="76"/>
      <c r="BM27" s="76"/>
      <c r="BN27" s="76"/>
      <c r="BO27" s="76"/>
      <c r="BP27" s="76"/>
      <c r="BQ27" s="76"/>
      <c r="BR27" s="76"/>
      <c r="BS27" s="76"/>
      <c r="BT27" s="76"/>
    </row>
    <row r="28" spans="1:72" s="71" customFormat="1" ht="12.75" customHeight="1" x14ac:dyDescent="0.2">
      <c r="A28" s="274"/>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90"/>
      <c r="AA28" s="90"/>
      <c r="AB28" s="90"/>
      <c r="AC28" s="90"/>
      <c r="AD28" s="90"/>
      <c r="AE28" s="90"/>
      <c r="AF28" s="90"/>
      <c r="AG28" s="90"/>
      <c r="AH28" s="90"/>
      <c r="AI28" s="90"/>
      <c r="AJ28" s="90"/>
      <c r="AK28" s="90"/>
      <c r="AL28" s="90"/>
      <c r="AM28" s="90"/>
      <c r="BG28" s="76"/>
      <c r="BH28" s="76"/>
      <c r="BI28" s="76"/>
      <c r="BJ28" s="76"/>
      <c r="BK28" s="76"/>
      <c r="BL28" s="76"/>
      <c r="BM28" s="76"/>
      <c r="BN28" s="76"/>
      <c r="BO28" s="76"/>
      <c r="BP28" s="76"/>
      <c r="BQ28" s="76"/>
      <c r="BR28" s="76"/>
      <c r="BS28" s="76"/>
      <c r="BT28" s="76"/>
    </row>
    <row r="29" spans="1:72" s="71" customFormat="1" ht="32.25" customHeight="1" x14ac:dyDescent="0.2">
      <c r="A29" s="715" t="s">
        <v>231</v>
      </c>
      <c r="B29" s="716"/>
      <c r="C29" s="716"/>
      <c r="D29" s="716"/>
      <c r="E29" s="716"/>
      <c r="F29" s="716"/>
      <c r="G29" s="716"/>
      <c r="H29" s="716"/>
      <c r="I29" s="716"/>
      <c r="J29" s="716"/>
      <c r="K29" s="716"/>
      <c r="L29" s="716"/>
      <c r="M29" s="716"/>
      <c r="N29" s="716"/>
      <c r="O29" s="716"/>
      <c r="P29" s="716"/>
      <c r="Q29" s="716"/>
      <c r="R29" s="716"/>
      <c r="S29" s="716"/>
      <c r="T29" s="716"/>
      <c r="U29" s="717"/>
      <c r="V29" s="275"/>
      <c r="W29" s="275"/>
      <c r="X29" s="275"/>
      <c r="Y29" s="275"/>
      <c r="Z29" s="275"/>
      <c r="AA29" s="90"/>
      <c r="AB29" s="90"/>
      <c r="AC29" s="90"/>
      <c r="AD29" s="90"/>
      <c r="AE29" s="90"/>
      <c r="AF29" s="90"/>
      <c r="AG29" s="90"/>
      <c r="AH29" s="90"/>
      <c r="AI29" s="90"/>
      <c r="AJ29" s="90"/>
      <c r="AK29" s="90"/>
      <c r="AL29" s="90"/>
      <c r="AM29" s="90"/>
      <c r="BG29" s="76"/>
      <c r="BH29" s="76"/>
      <c r="BI29" s="76"/>
      <c r="BJ29" s="76"/>
      <c r="BK29" s="76"/>
      <c r="BL29" s="76"/>
      <c r="BM29" s="76"/>
      <c r="BN29" s="76"/>
      <c r="BO29" s="76"/>
      <c r="BP29" s="76"/>
      <c r="BQ29" s="76"/>
      <c r="BR29" s="76"/>
      <c r="BS29" s="76"/>
      <c r="BT29" s="76"/>
    </row>
    <row r="30" spans="1:72" s="71" customFormat="1" ht="18" customHeight="1" x14ac:dyDescent="0.2">
      <c r="A30" s="694"/>
      <c r="B30" s="695"/>
      <c r="C30" s="695"/>
      <c r="D30" s="695"/>
      <c r="E30" s="695"/>
      <c r="F30" s="695"/>
      <c r="G30" s="695"/>
      <c r="H30" s="695"/>
      <c r="I30" s="695"/>
      <c r="J30" s="695"/>
      <c r="K30" s="695"/>
      <c r="L30" s="695"/>
      <c r="M30" s="695"/>
      <c r="N30" s="695"/>
      <c r="O30" s="695"/>
      <c r="P30" s="695"/>
      <c r="Q30" s="695"/>
      <c r="R30" s="695"/>
      <c r="S30" s="695"/>
      <c r="T30" s="695"/>
      <c r="U30" s="696"/>
      <c r="V30" s="275"/>
      <c r="W30" s="275"/>
      <c r="X30" s="275"/>
      <c r="Y30" s="275"/>
      <c r="Z30" s="275"/>
      <c r="AA30" s="90"/>
      <c r="AB30" s="90"/>
      <c r="AC30" s="90"/>
      <c r="AD30" s="90"/>
      <c r="AE30" s="90"/>
      <c r="AF30" s="90"/>
      <c r="AG30" s="90"/>
      <c r="AH30" s="90"/>
      <c r="AI30" s="90"/>
      <c r="AJ30" s="90"/>
      <c r="AK30" s="90"/>
      <c r="AL30" s="90"/>
      <c r="AM30" s="90"/>
      <c r="BG30" s="76"/>
      <c r="BH30" s="76"/>
      <c r="BI30" s="76"/>
      <c r="BJ30" s="76"/>
      <c r="BK30" s="76"/>
      <c r="BL30" s="76"/>
      <c r="BM30" s="76"/>
      <c r="BN30" s="76"/>
      <c r="BO30" s="76"/>
      <c r="BP30" s="76"/>
      <c r="BQ30" s="76"/>
      <c r="BR30" s="76"/>
      <c r="BS30" s="76"/>
      <c r="BT30" s="76"/>
    </row>
    <row r="31" spans="1:72" s="71" customFormat="1" ht="14.25" customHeight="1" x14ac:dyDescent="0.2">
      <c r="A31" s="694"/>
      <c r="B31" s="695"/>
      <c r="C31" s="695"/>
      <c r="D31" s="695"/>
      <c r="E31" s="695"/>
      <c r="F31" s="695"/>
      <c r="G31" s="695"/>
      <c r="H31" s="695"/>
      <c r="I31" s="695"/>
      <c r="J31" s="695"/>
      <c r="K31" s="695"/>
      <c r="L31" s="695"/>
      <c r="M31" s="695"/>
      <c r="N31" s="695"/>
      <c r="O31" s="695"/>
      <c r="P31" s="695"/>
      <c r="Q31" s="695"/>
      <c r="R31" s="695"/>
      <c r="S31" s="695"/>
      <c r="T31" s="695"/>
      <c r="U31" s="696"/>
      <c r="V31" s="275"/>
      <c r="W31" s="275"/>
      <c r="X31" s="275"/>
      <c r="Y31" s="275"/>
      <c r="Z31" s="275"/>
      <c r="AA31" s="90"/>
      <c r="AB31" s="90"/>
      <c r="AC31" s="90"/>
      <c r="AD31" s="90"/>
      <c r="AE31" s="90"/>
      <c r="AF31" s="90"/>
      <c r="AG31" s="90"/>
      <c r="AH31" s="90"/>
      <c r="AI31" s="90"/>
      <c r="AJ31" s="90"/>
      <c r="AK31" s="90"/>
      <c r="AL31" s="90"/>
      <c r="AM31" s="90"/>
      <c r="BG31" s="76"/>
      <c r="BH31" s="76"/>
      <c r="BI31" s="76"/>
      <c r="BJ31" s="76"/>
      <c r="BK31" s="76"/>
      <c r="BL31" s="76"/>
      <c r="BM31" s="76"/>
      <c r="BN31" s="76"/>
      <c r="BO31" s="76"/>
      <c r="BP31" s="76"/>
      <c r="BQ31" s="76"/>
      <c r="BR31" s="76"/>
      <c r="BS31" s="76"/>
      <c r="BT31" s="76"/>
    </row>
    <row r="32" spans="1:72" s="71" customFormat="1" ht="18" customHeight="1" x14ac:dyDescent="0.2">
      <c r="A32" s="694"/>
      <c r="B32" s="695"/>
      <c r="C32" s="695"/>
      <c r="D32" s="695"/>
      <c r="E32" s="695"/>
      <c r="F32" s="695"/>
      <c r="G32" s="695"/>
      <c r="H32" s="695"/>
      <c r="I32" s="695"/>
      <c r="J32" s="695"/>
      <c r="K32" s="695"/>
      <c r="L32" s="695"/>
      <c r="M32" s="695"/>
      <c r="N32" s="695"/>
      <c r="O32" s="695"/>
      <c r="P32" s="695"/>
      <c r="Q32" s="695"/>
      <c r="R32" s="695"/>
      <c r="S32" s="695"/>
      <c r="T32" s="695"/>
      <c r="U32" s="696"/>
      <c r="V32" s="275"/>
      <c r="W32" s="275"/>
      <c r="X32" s="275"/>
      <c r="Y32" s="275"/>
      <c r="Z32" s="275"/>
      <c r="AA32" s="90"/>
      <c r="AB32" s="90"/>
      <c r="AC32" s="90"/>
      <c r="AD32" s="90"/>
      <c r="AE32" s="90"/>
      <c r="AF32" s="90"/>
      <c r="AG32" s="90"/>
      <c r="AH32" s="90"/>
      <c r="AI32" s="90"/>
      <c r="AJ32" s="90"/>
      <c r="AK32" s="90"/>
      <c r="AL32" s="90"/>
      <c r="AM32" s="90"/>
      <c r="BG32" s="76"/>
      <c r="BH32" s="76"/>
      <c r="BI32" s="76"/>
      <c r="BJ32" s="76"/>
      <c r="BK32" s="76"/>
      <c r="BL32" s="76"/>
      <c r="BM32" s="76"/>
      <c r="BN32" s="76"/>
      <c r="BO32" s="76"/>
      <c r="BP32" s="76"/>
      <c r="BQ32" s="76"/>
      <c r="BR32" s="76"/>
      <c r="BS32" s="76"/>
      <c r="BT32" s="76"/>
    </row>
    <row r="33" spans="1:72" s="71" customFormat="1" ht="18" customHeight="1" x14ac:dyDescent="0.2">
      <c r="A33" s="694"/>
      <c r="B33" s="695"/>
      <c r="C33" s="695"/>
      <c r="D33" s="695"/>
      <c r="E33" s="695"/>
      <c r="F33" s="695"/>
      <c r="G33" s="695"/>
      <c r="H33" s="695"/>
      <c r="I33" s="695"/>
      <c r="J33" s="695"/>
      <c r="K33" s="695"/>
      <c r="L33" s="695"/>
      <c r="M33" s="695"/>
      <c r="N33" s="695"/>
      <c r="O33" s="695"/>
      <c r="P33" s="695"/>
      <c r="Q33" s="695"/>
      <c r="R33" s="695"/>
      <c r="S33" s="695"/>
      <c r="T33" s="695"/>
      <c r="U33" s="696"/>
      <c r="V33" s="275"/>
      <c r="W33" s="275"/>
      <c r="X33" s="275"/>
      <c r="Y33" s="275"/>
      <c r="Z33" s="275"/>
      <c r="AA33" s="90"/>
      <c r="AB33" s="90"/>
      <c r="AC33" s="90"/>
      <c r="AD33" s="90"/>
      <c r="AE33" s="90"/>
      <c r="AF33" s="90"/>
      <c r="AG33" s="90"/>
      <c r="AH33" s="90"/>
      <c r="AI33" s="90"/>
      <c r="AJ33" s="90"/>
      <c r="AK33" s="90"/>
      <c r="AL33" s="90"/>
      <c r="AM33" s="90"/>
      <c r="BG33" s="76"/>
      <c r="BH33" s="76"/>
      <c r="BI33" s="76"/>
      <c r="BJ33" s="76"/>
      <c r="BK33" s="76"/>
      <c r="BL33" s="76"/>
      <c r="BM33" s="76"/>
      <c r="BN33" s="76"/>
      <c r="BO33" s="76"/>
      <c r="BP33" s="76"/>
      <c r="BQ33" s="76"/>
      <c r="BR33" s="76"/>
      <c r="BS33" s="76"/>
      <c r="BT33" s="76"/>
    </row>
    <row r="34" spans="1:72" s="71" customFormat="1" ht="18" customHeight="1" x14ac:dyDescent="0.2">
      <c r="A34" s="694"/>
      <c r="B34" s="695"/>
      <c r="C34" s="695"/>
      <c r="D34" s="695"/>
      <c r="E34" s="695"/>
      <c r="F34" s="695"/>
      <c r="G34" s="695"/>
      <c r="H34" s="695"/>
      <c r="I34" s="695"/>
      <c r="J34" s="695"/>
      <c r="K34" s="695"/>
      <c r="L34" s="695"/>
      <c r="M34" s="695"/>
      <c r="N34" s="695"/>
      <c r="O34" s="695"/>
      <c r="P34" s="695"/>
      <c r="Q34" s="695"/>
      <c r="R34" s="695"/>
      <c r="S34" s="695"/>
      <c r="T34" s="695"/>
      <c r="U34" s="696"/>
      <c r="V34" s="275"/>
      <c r="W34" s="275"/>
      <c r="X34" s="275"/>
      <c r="Y34" s="275"/>
      <c r="Z34" s="275"/>
      <c r="AA34" s="90"/>
      <c r="AB34" s="90"/>
      <c r="AC34" s="90"/>
      <c r="AD34" s="90"/>
      <c r="AE34" s="90"/>
      <c r="AF34" s="90"/>
      <c r="AG34" s="90"/>
      <c r="AH34" s="90"/>
      <c r="AI34" s="90"/>
      <c r="AJ34" s="90"/>
      <c r="AK34" s="90"/>
      <c r="AL34" s="90"/>
      <c r="AM34" s="90"/>
      <c r="BG34" s="76"/>
      <c r="BH34" s="76"/>
      <c r="BI34" s="76"/>
      <c r="BJ34" s="76"/>
      <c r="BK34" s="76"/>
      <c r="BL34" s="76"/>
      <c r="BM34" s="76"/>
      <c r="BN34" s="76"/>
      <c r="BO34" s="76"/>
      <c r="BP34" s="76"/>
      <c r="BQ34" s="76"/>
      <c r="BR34" s="76"/>
      <c r="BS34" s="76"/>
      <c r="BT34" s="76"/>
    </row>
    <row r="35" spans="1:72" s="71" customFormat="1" ht="18" customHeight="1" x14ac:dyDescent="0.2">
      <c r="A35" s="694"/>
      <c r="B35" s="695"/>
      <c r="C35" s="695"/>
      <c r="D35" s="695"/>
      <c r="E35" s="695"/>
      <c r="F35" s="695"/>
      <c r="G35" s="695"/>
      <c r="H35" s="695"/>
      <c r="I35" s="695"/>
      <c r="J35" s="695"/>
      <c r="K35" s="695"/>
      <c r="L35" s="695"/>
      <c r="M35" s="695"/>
      <c r="N35" s="695"/>
      <c r="O35" s="695"/>
      <c r="P35" s="695"/>
      <c r="Q35" s="695"/>
      <c r="R35" s="695"/>
      <c r="S35" s="695"/>
      <c r="T35" s="695"/>
      <c r="U35" s="696"/>
      <c r="V35" s="275"/>
      <c r="W35" s="275"/>
      <c r="X35" s="275"/>
      <c r="Y35" s="275"/>
      <c r="Z35" s="275"/>
      <c r="AA35" s="90"/>
      <c r="AB35" s="90"/>
      <c r="AC35" s="90"/>
      <c r="AD35" s="90"/>
      <c r="AE35" s="90"/>
      <c r="AF35" s="90"/>
      <c r="AG35" s="90"/>
      <c r="AH35" s="90"/>
      <c r="AI35" s="90"/>
      <c r="AJ35" s="90"/>
      <c r="AK35" s="90"/>
      <c r="AL35" s="90"/>
      <c r="AM35" s="90"/>
      <c r="BG35" s="76"/>
      <c r="BH35" s="76"/>
      <c r="BI35" s="76"/>
      <c r="BJ35" s="76"/>
      <c r="BK35" s="76"/>
      <c r="BL35" s="76"/>
      <c r="BM35" s="76"/>
      <c r="BN35" s="76"/>
      <c r="BO35" s="76"/>
      <c r="BP35" s="76"/>
      <c r="BQ35" s="76"/>
      <c r="BR35" s="76"/>
      <c r="BS35" s="76"/>
      <c r="BT35" s="76"/>
    </row>
    <row r="36" spans="1:72" s="71" customFormat="1" ht="15" customHeight="1" x14ac:dyDescent="0.2">
      <c r="A36" s="685"/>
      <c r="B36" s="686"/>
      <c r="C36" s="686"/>
      <c r="D36" s="686"/>
      <c r="E36" s="686"/>
      <c r="F36" s="686"/>
      <c r="G36" s="686"/>
      <c r="H36" s="686"/>
      <c r="I36" s="686"/>
      <c r="J36" s="686"/>
      <c r="K36" s="686"/>
      <c r="L36" s="686"/>
      <c r="M36" s="686"/>
      <c r="N36" s="686"/>
      <c r="O36" s="686"/>
      <c r="P36" s="686"/>
      <c r="Q36" s="686"/>
      <c r="R36" s="686"/>
      <c r="S36" s="686"/>
      <c r="T36" s="686"/>
      <c r="U36" s="687"/>
      <c r="V36" s="275"/>
      <c r="W36" s="275"/>
      <c r="X36" s="275"/>
      <c r="Y36" s="275"/>
      <c r="Z36" s="275"/>
      <c r="AA36" s="90"/>
      <c r="AB36" s="90"/>
      <c r="AC36" s="90"/>
      <c r="AD36" s="90"/>
      <c r="AE36" s="90"/>
      <c r="AF36" s="90"/>
      <c r="AG36" s="90"/>
      <c r="AH36" s="90"/>
      <c r="AI36" s="90"/>
      <c r="AJ36" s="90"/>
      <c r="AK36" s="90"/>
      <c r="AL36" s="90"/>
      <c r="AM36" s="90"/>
      <c r="BG36" s="76"/>
      <c r="BH36" s="76"/>
      <c r="BI36" s="76"/>
      <c r="BJ36" s="76"/>
      <c r="BK36" s="76"/>
      <c r="BL36" s="76"/>
      <c r="BM36" s="76"/>
      <c r="BN36" s="76"/>
      <c r="BO36" s="76"/>
      <c r="BP36" s="76"/>
      <c r="BQ36" s="76"/>
      <c r="BR36" s="76"/>
      <c r="BS36" s="76"/>
      <c r="BT36" s="76"/>
    </row>
    <row r="37" spans="1:72" s="71" customFormat="1" ht="11.25" customHeight="1" x14ac:dyDescent="0.2">
      <c r="A37" s="276"/>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90"/>
      <c r="AA37" s="90"/>
      <c r="AB37" s="90"/>
      <c r="AC37" s="90"/>
      <c r="AD37" s="90"/>
      <c r="AE37" s="90"/>
      <c r="AF37" s="90"/>
      <c r="AG37" s="90"/>
      <c r="AH37" s="90"/>
      <c r="AI37" s="90"/>
      <c r="AJ37" s="90"/>
      <c r="AK37" s="90"/>
      <c r="AL37" s="90"/>
      <c r="AM37" s="90"/>
    </row>
    <row r="38" spans="1:72" s="71" customFormat="1" x14ac:dyDescent="0.2">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row>
    <row r="39" spans="1:72" s="71" customFormat="1" x14ac:dyDescent="0.2">
      <c r="A39" s="88" t="s">
        <v>24</v>
      </c>
      <c r="X39" s="90"/>
      <c r="Y39" s="90"/>
      <c r="Z39" s="90"/>
      <c r="AA39" s="90"/>
      <c r="AB39" s="90"/>
      <c r="AC39" s="90"/>
      <c r="AD39" s="90"/>
      <c r="AE39" s="90"/>
      <c r="AF39" s="90"/>
      <c r="AG39" s="90"/>
      <c r="AH39" s="90"/>
      <c r="AI39" s="90"/>
      <c r="AJ39" s="90"/>
      <c r="AK39" s="90"/>
      <c r="AL39" s="90"/>
      <c r="AM39" s="90"/>
      <c r="BG39" s="76"/>
      <c r="BH39" s="76"/>
      <c r="BI39" s="76"/>
      <c r="BJ39" s="76"/>
      <c r="BK39" s="76"/>
      <c r="BL39" s="76"/>
      <c r="BM39" s="76"/>
      <c r="BN39" s="76"/>
      <c r="BO39" s="76"/>
      <c r="BP39" s="76"/>
      <c r="BQ39" s="76"/>
      <c r="BR39" s="76"/>
      <c r="BS39" s="76"/>
      <c r="BT39" s="76"/>
    </row>
    <row r="40" spans="1:72" s="71" customFormat="1" x14ac:dyDescent="0.2">
      <c r="A40" s="92" t="s">
        <v>232</v>
      </c>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BG40" s="76"/>
      <c r="BH40" s="76"/>
      <c r="BI40" s="76"/>
      <c r="BJ40" s="76"/>
      <c r="BK40" s="76"/>
      <c r="BL40" s="76"/>
      <c r="BM40" s="76"/>
      <c r="BN40" s="76"/>
      <c r="BO40" s="76"/>
      <c r="BP40" s="76"/>
      <c r="BQ40" s="76"/>
      <c r="BR40" s="76"/>
      <c r="BS40" s="76"/>
      <c r="BT40" s="76"/>
    </row>
    <row r="41" spans="1:72" s="71" customFormat="1" x14ac:dyDescent="0.2">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BG41" s="76"/>
      <c r="BH41" s="76"/>
      <c r="BI41" s="76"/>
      <c r="BJ41" s="76"/>
      <c r="BK41" s="76"/>
      <c r="BL41" s="76"/>
      <c r="BM41" s="76"/>
      <c r="BN41" s="76"/>
      <c r="BO41" s="76"/>
      <c r="BP41" s="76"/>
      <c r="BQ41" s="76"/>
      <c r="BR41" s="76"/>
      <c r="BS41" s="76"/>
      <c r="BT41" s="76"/>
    </row>
    <row r="42" spans="1:72" s="71" customFormat="1" ht="15" x14ac:dyDescent="0.2">
      <c r="A42" s="88" t="s">
        <v>26</v>
      </c>
      <c r="B42" s="277"/>
      <c r="C42" s="277"/>
      <c r="D42" s="277"/>
      <c r="E42" s="277"/>
      <c r="BG42" s="76"/>
      <c r="BH42" s="76"/>
      <c r="BI42" s="76"/>
      <c r="BJ42" s="76"/>
      <c r="BK42" s="76"/>
      <c r="BL42" s="76"/>
      <c r="BM42" s="76"/>
      <c r="BN42" s="76"/>
      <c r="BO42" s="76"/>
      <c r="BP42" s="76"/>
      <c r="BQ42" s="76"/>
      <c r="BR42" s="76"/>
      <c r="BS42" s="76"/>
      <c r="BT42" s="76"/>
    </row>
    <row r="43" spans="1:72" s="71" customFormat="1" ht="15" x14ac:dyDescent="0.2">
      <c r="A43" s="88" t="s">
        <v>27</v>
      </c>
      <c r="B43" s="277"/>
      <c r="C43" s="277"/>
      <c r="D43" s="277"/>
      <c r="E43" s="277"/>
      <c r="BG43" s="76"/>
      <c r="BH43" s="76"/>
      <c r="BI43" s="76"/>
      <c r="BJ43" s="76"/>
      <c r="BK43" s="76"/>
      <c r="BL43" s="76"/>
      <c r="BM43" s="76"/>
      <c r="BN43" s="76"/>
      <c r="BO43" s="76"/>
      <c r="BP43" s="76"/>
      <c r="BQ43" s="76"/>
      <c r="BR43" s="76"/>
      <c r="BS43" s="76"/>
      <c r="BT43" s="76"/>
    </row>
    <row r="44" spans="1:72" s="71" customFormat="1" x14ac:dyDescent="0.2">
      <c r="A44" s="94" t="s">
        <v>28</v>
      </c>
      <c r="B44" s="95"/>
      <c r="C44" s="96"/>
      <c r="D44" s="278">
        <v>640000000</v>
      </c>
      <c r="E44" s="279" t="s">
        <v>29</v>
      </c>
    </row>
    <row r="45" spans="1:72" s="71" customFormat="1" x14ac:dyDescent="0.2">
      <c r="A45" s="99" t="s">
        <v>30</v>
      </c>
      <c r="B45" s="100"/>
      <c r="C45" s="101"/>
      <c r="D45" s="278">
        <v>640000000</v>
      </c>
      <c r="E45" s="280">
        <v>1</v>
      </c>
      <c r="BG45" s="76"/>
      <c r="BH45" s="76"/>
      <c r="BI45" s="76"/>
      <c r="BJ45" s="76"/>
      <c r="BK45" s="76"/>
      <c r="BL45" s="76"/>
      <c r="BM45" s="76"/>
      <c r="BN45" s="76"/>
      <c r="BO45" s="76"/>
      <c r="BP45" s="76"/>
      <c r="BQ45" s="76"/>
      <c r="BR45" s="76"/>
      <c r="BS45" s="76"/>
      <c r="BT45" s="76"/>
    </row>
    <row r="46" spans="1:72" s="71" customFormat="1" ht="15.75" x14ac:dyDescent="0.25">
      <c r="A46" s="281"/>
      <c r="B46" s="281"/>
      <c r="C46" s="281"/>
      <c r="D46" s="282"/>
      <c r="E46" s="283"/>
      <c r="H46" s="71" t="s">
        <v>124</v>
      </c>
      <c r="BG46" s="76"/>
      <c r="BH46" s="76"/>
      <c r="BI46" s="76"/>
      <c r="BJ46" s="76"/>
      <c r="BK46" s="76"/>
      <c r="BL46" s="76"/>
      <c r="BM46" s="76"/>
      <c r="BN46" s="76"/>
      <c r="BO46" s="76"/>
      <c r="BP46" s="76"/>
      <c r="BQ46" s="76"/>
      <c r="BR46" s="76"/>
      <c r="BS46" s="76"/>
      <c r="BT46" s="76"/>
    </row>
    <row r="47" spans="1:72" s="71" customFormat="1" x14ac:dyDescent="0.2">
      <c r="A47" s="129" t="s">
        <v>125</v>
      </c>
      <c r="B47" s="129"/>
      <c r="C47" s="129"/>
      <c r="D47" s="167"/>
      <c r="E47" s="212"/>
      <c r="F47" s="213"/>
      <c r="G47" s="213"/>
      <c r="H47" s="213"/>
      <c r="I47" s="213"/>
      <c r="J47" s="213"/>
      <c r="K47" s="213"/>
      <c r="L47" s="213"/>
      <c r="M47" s="213"/>
      <c r="N47" s="90"/>
      <c r="O47" s="90"/>
      <c r="P47" s="90"/>
      <c r="Q47" s="90"/>
      <c r="R47" s="90"/>
      <c r="S47" s="90"/>
      <c r="T47" s="90"/>
      <c r="U47" s="90"/>
      <c r="V47" s="90"/>
      <c r="W47" s="90"/>
      <c r="X47" s="90"/>
      <c r="Y47" s="90"/>
      <c r="Z47" s="90"/>
      <c r="AA47" s="90"/>
      <c r="AB47" s="90"/>
      <c r="AC47" s="90"/>
      <c r="AD47" s="90"/>
      <c r="AE47" s="90"/>
      <c r="AF47" s="90"/>
      <c r="AG47" s="90"/>
      <c r="BE47" s="76"/>
      <c r="BF47" s="76"/>
      <c r="BG47" s="76"/>
      <c r="BH47" s="76"/>
      <c r="BI47" s="76"/>
      <c r="BJ47" s="76"/>
      <c r="BK47" s="76"/>
      <c r="BL47" s="76"/>
      <c r="BM47" s="76"/>
      <c r="BN47" s="76"/>
      <c r="BO47" s="76"/>
      <c r="BP47" s="76"/>
      <c r="BQ47" s="76"/>
      <c r="BR47" s="76"/>
    </row>
    <row r="48" spans="1:72" s="71" customFormat="1" x14ac:dyDescent="0.2">
      <c r="A48" s="129" t="s">
        <v>126</v>
      </c>
      <c r="B48" s="129" t="s">
        <v>127</v>
      </c>
      <c r="C48" s="129" t="s">
        <v>128</v>
      </c>
      <c r="D48" s="129" t="s">
        <v>129</v>
      </c>
      <c r="E48" s="129" t="s">
        <v>130</v>
      </c>
      <c r="F48" s="129" t="s">
        <v>131</v>
      </c>
      <c r="G48" s="129" t="s">
        <v>132</v>
      </c>
      <c r="H48" s="129" t="s">
        <v>133</v>
      </c>
      <c r="I48" s="129" t="s">
        <v>134</v>
      </c>
      <c r="J48" s="129" t="s">
        <v>135</v>
      </c>
      <c r="K48" s="129" t="s">
        <v>136</v>
      </c>
      <c r="L48" s="129" t="s">
        <v>137</v>
      </c>
      <c r="M48" s="129" t="s">
        <v>138</v>
      </c>
      <c r="N48" s="90"/>
      <c r="O48" s="90"/>
      <c r="P48" s="90"/>
      <c r="Q48" s="90"/>
      <c r="R48" s="90"/>
      <c r="S48" s="90"/>
      <c r="T48" s="90"/>
      <c r="U48" s="90"/>
      <c r="V48" s="90"/>
      <c r="W48" s="90"/>
      <c r="X48" s="90"/>
      <c r="Y48" s="90"/>
      <c r="Z48" s="90"/>
      <c r="AA48" s="90"/>
      <c r="AB48" s="90"/>
      <c r="AC48" s="90"/>
      <c r="AD48" s="90"/>
      <c r="AE48" s="90"/>
      <c r="AF48" s="90"/>
      <c r="AG48" s="90"/>
      <c r="AM48" s="262"/>
      <c r="BE48" s="76"/>
      <c r="BF48" s="76"/>
      <c r="BG48" s="76"/>
      <c r="BH48" s="76"/>
      <c r="BI48" s="76"/>
      <c r="BJ48" s="76"/>
      <c r="BK48" s="76"/>
      <c r="BL48" s="76"/>
      <c r="BM48" s="76"/>
      <c r="BN48" s="76"/>
      <c r="BO48" s="76"/>
      <c r="BP48" s="76"/>
      <c r="BQ48" s="76"/>
      <c r="BR48" s="76"/>
    </row>
    <row r="49" spans="1:72" s="71" customFormat="1" x14ac:dyDescent="0.2">
      <c r="A49" s="129" t="s">
        <v>139</v>
      </c>
      <c r="B49" s="217">
        <v>640000000</v>
      </c>
      <c r="C49" s="217"/>
      <c r="D49" s="217"/>
      <c r="E49" s="217"/>
      <c r="F49" s="217"/>
      <c r="G49" s="217"/>
      <c r="H49" s="217"/>
      <c r="I49" s="217"/>
      <c r="J49" s="217"/>
      <c r="K49" s="217"/>
      <c r="L49" s="217"/>
      <c r="M49" s="217"/>
      <c r="N49" s="90"/>
      <c r="O49" s="90"/>
      <c r="P49" s="90"/>
      <c r="Q49" s="90"/>
      <c r="R49" s="90"/>
      <c r="S49" s="90"/>
      <c r="T49" s="90"/>
      <c r="U49" s="90"/>
      <c r="V49" s="90"/>
      <c r="W49" s="90"/>
      <c r="X49" s="90"/>
      <c r="Y49" s="90"/>
      <c r="Z49" s="90"/>
      <c r="AA49" s="90"/>
      <c r="AB49" s="90"/>
      <c r="AC49" s="90"/>
      <c r="AD49" s="90"/>
      <c r="AE49" s="90"/>
      <c r="AF49" s="90"/>
      <c r="AG49" s="90"/>
      <c r="BE49" s="76"/>
      <c r="BF49" s="76"/>
      <c r="BG49" s="76"/>
      <c r="BH49" s="76"/>
      <c r="BI49" s="76"/>
      <c r="BJ49" s="76"/>
      <c r="BK49" s="76"/>
      <c r="BL49" s="76"/>
      <c r="BM49" s="76"/>
      <c r="BN49" s="76"/>
      <c r="BO49" s="76"/>
      <c r="BP49" s="76"/>
      <c r="BQ49" s="76"/>
      <c r="BR49" s="76"/>
    </row>
    <row r="50" spans="1:72" s="71" customFormat="1" x14ac:dyDescent="0.2">
      <c r="A50" s="129" t="s">
        <v>140</v>
      </c>
      <c r="B50" s="284"/>
      <c r="C50" s="217"/>
      <c r="D50" s="217">
        <v>144814363.63636363</v>
      </c>
      <c r="E50" s="217">
        <v>44298848.484848492</v>
      </c>
      <c r="F50" s="217">
        <v>177986348.4848485</v>
      </c>
      <c r="G50" s="217">
        <v>24586348.484848484</v>
      </c>
      <c r="H50" s="217">
        <v>53586348.484848484</v>
      </c>
      <c r="I50" s="217">
        <v>44586348.484848492</v>
      </c>
      <c r="J50" s="217">
        <v>45582348.484848484</v>
      </c>
      <c r="K50" s="217">
        <v>28186348.484848484</v>
      </c>
      <c r="L50" s="217">
        <v>28186348.484848484</v>
      </c>
      <c r="M50" s="217">
        <v>48186348.484848484</v>
      </c>
      <c r="N50" s="90"/>
      <c r="O50" s="90"/>
      <c r="P50" s="90"/>
      <c r="Q50" s="90"/>
      <c r="R50" s="90"/>
      <c r="S50" s="90"/>
      <c r="T50" s="90"/>
      <c r="U50" s="90"/>
      <c r="V50" s="90"/>
      <c r="W50" s="90"/>
      <c r="X50" s="90"/>
      <c r="Y50" s="90"/>
      <c r="Z50" s="90"/>
      <c r="AA50" s="90"/>
      <c r="AB50" s="90"/>
      <c r="AC50" s="90"/>
      <c r="AD50" s="90"/>
      <c r="AE50" s="90"/>
      <c r="AF50" s="90"/>
      <c r="AG50" s="90"/>
      <c r="BE50" s="76"/>
      <c r="BF50" s="76"/>
      <c r="BG50" s="76"/>
      <c r="BH50" s="76"/>
      <c r="BI50" s="76"/>
      <c r="BJ50" s="76"/>
      <c r="BK50" s="76"/>
      <c r="BL50" s="76"/>
      <c r="BM50" s="76"/>
      <c r="BN50" s="76"/>
      <c r="BO50" s="76"/>
      <c r="BP50" s="76"/>
      <c r="BQ50" s="76"/>
      <c r="BR50" s="76"/>
    </row>
    <row r="51" spans="1:72" s="71" customFormat="1" ht="15.75" x14ac:dyDescent="0.25">
      <c r="A51" s="281"/>
      <c r="B51" s="281"/>
      <c r="C51" s="281"/>
      <c r="D51" s="282"/>
      <c r="E51" s="283"/>
      <c r="BG51" s="76"/>
      <c r="BH51" s="76"/>
      <c r="BI51" s="76"/>
      <c r="BJ51" s="76"/>
      <c r="BK51" s="76"/>
      <c r="BL51" s="76"/>
      <c r="BM51" s="76"/>
      <c r="BN51" s="76"/>
      <c r="BO51" s="76"/>
      <c r="BP51" s="76"/>
      <c r="BQ51" s="76"/>
      <c r="BR51" s="76"/>
      <c r="BS51" s="76"/>
      <c r="BT51" s="76"/>
    </row>
    <row r="52" spans="1:72" s="71" customFormat="1" ht="15.75" x14ac:dyDescent="0.25">
      <c r="A52" s="281"/>
      <c r="B52" s="281"/>
      <c r="C52" s="281"/>
      <c r="D52" s="282"/>
      <c r="E52" s="283"/>
      <c r="BG52" s="76"/>
      <c r="BH52" s="76"/>
      <c r="BI52" s="76"/>
      <c r="BJ52" s="76"/>
      <c r="BK52" s="76"/>
      <c r="BL52" s="76"/>
      <c r="BM52" s="76"/>
      <c r="BN52" s="76"/>
      <c r="BO52" s="76"/>
      <c r="BP52" s="76"/>
      <c r="BQ52" s="76"/>
      <c r="BR52" s="76"/>
      <c r="BS52" s="76"/>
      <c r="BT52" s="76"/>
    </row>
    <row r="53" spans="1:72" s="71" customFormat="1" x14ac:dyDescent="0.2">
      <c r="A53" s="89"/>
      <c r="B53" s="89"/>
      <c r="C53" s="89"/>
      <c r="D53" s="104"/>
      <c r="E53" s="103"/>
      <c r="BG53" s="76"/>
      <c r="BH53" s="76"/>
      <c r="BI53" s="76"/>
      <c r="BJ53" s="76"/>
      <c r="BK53" s="76"/>
      <c r="BL53" s="76"/>
      <c r="BM53" s="76"/>
      <c r="BN53" s="76"/>
      <c r="BO53" s="76"/>
      <c r="BP53" s="76"/>
      <c r="BQ53" s="76"/>
      <c r="BR53" s="76"/>
      <c r="BS53" s="76"/>
      <c r="BT53" s="76"/>
    </row>
    <row r="54" spans="1:72" s="71" customFormat="1" x14ac:dyDescent="0.2">
      <c r="A54" s="88" t="s">
        <v>31</v>
      </c>
      <c r="BG54" s="76"/>
      <c r="BH54" s="76"/>
      <c r="BI54" s="76"/>
      <c r="BJ54" s="76"/>
      <c r="BK54" s="76"/>
      <c r="BL54" s="76"/>
      <c r="BM54" s="76"/>
      <c r="BN54" s="76"/>
      <c r="BO54" s="76"/>
      <c r="BP54" s="76"/>
      <c r="BQ54" s="76"/>
      <c r="BR54" s="76"/>
      <c r="BS54" s="76"/>
      <c r="BT54" s="76"/>
    </row>
    <row r="55" spans="1:72" s="71" customFormat="1" x14ac:dyDescent="0.2">
      <c r="A55" s="153" t="s">
        <v>233</v>
      </c>
      <c r="B55" s="155"/>
      <c r="C55" s="155"/>
      <c r="D55" s="155"/>
      <c r="E55" s="155"/>
      <c r="F55" s="155"/>
      <c r="G55" s="155"/>
      <c r="H55" s="155"/>
      <c r="I55" s="155"/>
      <c r="J55" s="155"/>
      <c r="K55" s="155"/>
      <c r="L55" s="155"/>
      <c r="M55" s="155"/>
      <c r="N55" s="155"/>
      <c r="O55" s="155"/>
      <c r="P55" s="155"/>
      <c r="Q55" s="155"/>
      <c r="R55" s="155"/>
      <c r="S55" s="155"/>
      <c r="T55" s="155"/>
      <c r="U55" s="156"/>
      <c r="V55" s="90"/>
      <c r="W55" s="90"/>
      <c r="X55" s="90"/>
      <c r="Y55" s="90"/>
      <c r="Z55" s="90"/>
      <c r="AA55" s="90"/>
      <c r="AB55" s="90"/>
      <c r="AC55" s="90"/>
      <c r="AD55" s="90"/>
      <c r="AE55" s="90"/>
      <c r="AF55" s="90"/>
      <c r="AG55" s="90"/>
      <c r="AH55" s="90"/>
      <c r="AI55" s="90"/>
      <c r="BG55" s="76"/>
      <c r="BH55" s="76"/>
      <c r="BI55" s="76"/>
      <c r="BJ55" s="76"/>
      <c r="BK55" s="76"/>
      <c r="BL55" s="76"/>
      <c r="BM55" s="76"/>
      <c r="BN55" s="76"/>
      <c r="BO55" s="76"/>
      <c r="BP55" s="76"/>
      <c r="BQ55" s="76"/>
      <c r="BR55" s="76"/>
      <c r="BS55" s="76"/>
      <c r="BT55" s="76"/>
    </row>
    <row r="56" spans="1:72" s="71" customFormat="1" ht="29.25" customHeight="1" x14ac:dyDescent="0.2">
      <c r="A56" s="694" t="s">
        <v>234</v>
      </c>
      <c r="B56" s="695"/>
      <c r="C56" s="695"/>
      <c r="D56" s="695"/>
      <c r="E56" s="695"/>
      <c r="F56" s="695"/>
      <c r="G56" s="695"/>
      <c r="H56" s="695"/>
      <c r="I56" s="695"/>
      <c r="J56" s="695"/>
      <c r="K56" s="695"/>
      <c r="L56" s="695"/>
      <c r="M56" s="695"/>
      <c r="N56" s="695"/>
      <c r="O56" s="695"/>
      <c r="P56" s="695"/>
      <c r="Q56" s="695"/>
      <c r="R56" s="695"/>
      <c r="S56" s="695"/>
      <c r="T56" s="695"/>
      <c r="U56" s="696"/>
      <c r="V56" s="275"/>
      <c r="W56" s="275"/>
      <c r="X56" s="275"/>
      <c r="Y56" s="275"/>
      <c r="Z56" s="285"/>
      <c r="AA56" s="90"/>
      <c r="AB56" s="90"/>
      <c r="AC56" s="90"/>
      <c r="AD56" s="90"/>
      <c r="AE56" s="90"/>
      <c r="AF56" s="90"/>
      <c r="AG56" s="90"/>
      <c r="AH56" s="90"/>
      <c r="AI56" s="90"/>
      <c r="BG56" s="76"/>
      <c r="BH56" s="76"/>
      <c r="BI56" s="76"/>
      <c r="BJ56" s="76"/>
      <c r="BK56" s="76"/>
      <c r="BL56" s="76"/>
      <c r="BM56" s="76"/>
      <c r="BN56" s="76"/>
      <c r="BO56" s="76"/>
      <c r="BP56" s="76"/>
      <c r="BQ56" s="76"/>
      <c r="BR56" s="76"/>
      <c r="BS56" s="76"/>
      <c r="BT56" s="76"/>
    </row>
    <row r="57" spans="1:72" s="71" customFormat="1" ht="19.5" customHeight="1" x14ac:dyDescent="0.2">
      <c r="A57" s="685" t="s">
        <v>235</v>
      </c>
      <c r="B57" s="686"/>
      <c r="C57" s="686"/>
      <c r="D57" s="686"/>
      <c r="E57" s="686"/>
      <c r="F57" s="686"/>
      <c r="G57" s="686"/>
      <c r="H57" s="686"/>
      <c r="I57" s="686"/>
      <c r="J57" s="686"/>
      <c r="K57" s="686"/>
      <c r="L57" s="686"/>
      <c r="M57" s="686"/>
      <c r="N57" s="686"/>
      <c r="O57" s="686"/>
      <c r="P57" s="686"/>
      <c r="Q57" s="686"/>
      <c r="R57" s="686"/>
      <c r="S57" s="686"/>
      <c r="T57" s="686"/>
      <c r="U57" s="687"/>
      <c r="V57" s="275"/>
      <c r="W57" s="275"/>
      <c r="X57" s="275"/>
      <c r="Y57" s="275"/>
      <c r="BG57" s="76"/>
      <c r="BH57" s="76"/>
      <c r="BI57" s="76"/>
      <c r="BJ57" s="76"/>
      <c r="BK57" s="76"/>
      <c r="BL57" s="76"/>
      <c r="BM57" s="76"/>
      <c r="BN57" s="76"/>
      <c r="BO57" s="76"/>
      <c r="BP57" s="76"/>
      <c r="BQ57" s="76"/>
      <c r="BR57" s="76"/>
      <c r="BS57" s="76"/>
      <c r="BT57" s="76"/>
    </row>
    <row r="58" spans="1:72" s="71" customFormat="1" x14ac:dyDescent="0.2">
      <c r="A58" s="92"/>
      <c r="B58" s="90"/>
      <c r="C58" s="90"/>
      <c r="D58" s="90"/>
      <c r="E58" s="90"/>
      <c r="F58" s="90"/>
      <c r="G58" s="90"/>
      <c r="H58" s="90"/>
      <c r="I58" s="90"/>
      <c r="J58" s="90"/>
      <c r="K58" s="90"/>
      <c r="L58" s="90"/>
      <c r="M58" s="90"/>
      <c r="N58" s="90"/>
      <c r="O58" s="90"/>
      <c r="P58" s="90"/>
      <c r="Q58" s="90"/>
      <c r="R58" s="90"/>
      <c r="S58" s="90"/>
      <c r="T58" s="90"/>
      <c r="U58" s="90"/>
      <c r="V58" s="90"/>
      <c r="W58" s="90"/>
      <c r="X58" s="90"/>
      <c r="Y58" s="90"/>
      <c r="BG58" s="76"/>
      <c r="BH58" s="76"/>
      <c r="BI58" s="76"/>
      <c r="BJ58" s="76"/>
      <c r="BK58" s="76"/>
      <c r="BL58" s="76"/>
      <c r="BM58" s="76"/>
      <c r="BN58" s="76"/>
      <c r="BO58" s="76"/>
      <c r="BP58" s="76"/>
      <c r="BQ58" s="76"/>
      <c r="BR58" s="76"/>
      <c r="BS58" s="76"/>
      <c r="BT58" s="76"/>
    </row>
    <row r="59" spans="1:72" s="71" customFormat="1" x14ac:dyDescent="0.2">
      <c r="A59" s="88" t="s">
        <v>33</v>
      </c>
      <c r="G59" s="88"/>
      <c r="H59" s="88"/>
      <c r="BG59" s="76"/>
      <c r="BH59" s="76"/>
      <c r="BI59" s="76"/>
      <c r="BJ59" s="76"/>
      <c r="BK59" s="76"/>
      <c r="BL59" s="76"/>
      <c r="BM59" s="76"/>
      <c r="BN59" s="76"/>
      <c r="BO59" s="76"/>
      <c r="BP59" s="76"/>
      <c r="BQ59" s="76"/>
      <c r="BR59" s="76"/>
      <c r="BS59" s="76"/>
      <c r="BT59" s="76"/>
    </row>
    <row r="60" spans="1:72" s="71" customFormat="1" x14ac:dyDescent="0.2">
      <c r="A60" s="92" t="s">
        <v>236</v>
      </c>
      <c r="B60" s="110"/>
      <c r="C60" s="110"/>
      <c r="D60" s="110"/>
      <c r="E60" s="110"/>
      <c r="F60" s="110"/>
      <c r="G60" s="688"/>
      <c r="H60" s="689"/>
      <c r="I60" s="689"/>
      <c r="J60" s="689"/>
      <c r="K60" s="689"/>
      <c r="L60" s="689"/>
      <c r="M60" s="690"/>
      <c r="N60" s="691"/>
      <c r="O60" s="691"/>
      <c r="P60" s="691"/>
      <c r="Q60" s="691"/>
      <c r="R60" s="691"/>
      <c r="S60" s="691"/>
      <c r="T60" s="691"/>
      <c r="U60" s="691"/>
      <c r="V60" s="691"/>
      <c r="W60" s="691"/>
      <c r="X60" s="691"/>
      <c r="Y60" s="691"/>
      <c r="Z60" s="691"/>
      <c r="AA60" s="663"/>
      <c r="AB60" s="663"/>
      <c r="AC60" s="663"/>
      <c r="AD60" s="663"/>
      <c r="AE60" s="663"/>
      <c r="AF60" s="663"/>
      <c r="AG60" s="118"/>
      <c r="AH60" s="118"/>
      <c r="AI60" s="118"/>
      <c r="AJ60" s="118"/>
      <c r="AK60" s="118"/>
      <c r="AL60" s="118"/>
      <c r="AM60" s="118"/>
      <c r="BG60" s="76"/>
      <c r="BH60" s="76"/>
      <c r="BI60" s="76"/>
      <c r="BJ60" s="76"/>
      <c r="BK60" s="76"/>
      <c r="BL60" s="76"/>
      <c r="BM60" s="76"/>
      <c r="BN60" s="76"/>
      <c r="BO60" s="76"/>
      <c r="BP60" s="76"/>
      <c r="BQ60" s="76"/>
      <c r="BR60" s="76"/>
      <c r="BS60" s="76"/>
      <c r="BT60" s="76"/>
    </row>
    <row r="61" spans="1:72" s="71" customFormat="1" ht="15.75" customHeight="1" x14ac:dyDescent="0.2">
      <c r="A61" s="265"/>
      <c r="B61" s="265"/>
      <c r="C61" s="265"/>
      <c r="D61" s="252"/>
      <c r="E61" s="128" t="s">
        <v>34</v>
      </c>
      <c r="F61" s="286" t="s">
        <v>35</v>
      </c>
      <c r="G61" s="287"/>
      <c r="H61" s="184"/>
      <c r="I61" s="184"/>
      <c r="J61" s="184"/>
      <c r="K61" s="184"/>
      <c r="L61" s="288"/>
      <c r="M61" s="288"/>
      <c r="N61" s="692"/>
      <c r="O61" s="692"/>
      <c r="P61" s="692"/>
      <c r="Q61" s="692"/>
      <c r="R61" s="692"/>
      <c r="S61" s="692"/>
      <c r="T61" s="692"/>
      <c r="U61" s="692"/>
      <c r="V61" s="693"/>
      <c r="W61" s="693"/>
      <c r="X61" s="693"/>
      <c r="Y61" s="693"/>
      <c r="Z61" s="693"/>
      <c r="AA61" s="664"/>
      <c r="AB61" s="664"/>
      <c r="AC61" s="664"/>
      <c r="AD61" s="664"/>
      <c r="AE61" s="664"/>
      <c r="AF61" s="664"/>
      <c r="AG61" s="173"/>
      <c r="AH61" s="173"/>
      <c r="AI61" s="173"/>
      <c r="AJ61" s="173"/>
      <c r="AK61" s="173"/>
      <c r="AL61" s="173"/>
      <c r="AM61" s="103"/>
      <c r="BG61" s="76"/>
      <c r="BH61" s="76"/>
      <c r="BI61" s="76"/>
      <c r="BJ61" s="76"/>
      <c r="BK61" s="76"/>
      <c r="BL61" s="76"/>
      <c r="BM61" s="76"/>
      <c r="BN61" s="76"/>
      <c r="BO61" s="76"/>
      <c r="BP61" s="76"/>
      <c r="BQ61" s="76"/>
      <c r="BR61" s="76"/>
      <c r="BS61" s="76"/>
      <c r="BT61" s="76"/>
    </row>
    <row r="62" spans="1:72" s="71" customFormat="1" ht="14.25" customHeight="1" x14ac:dyDescent="0.2">
      <c r="A62" s="677" t="s">
        <v>36</v>
      </c>
      <c r="B62" s="677"/>
      <c r="C62" s="677"/>
      <c r="D62" s="677"/>
      <c r="E62" s="193"/>
      <c r="F62" s="289"/>
      <c r="G62" s="174"/>
      <c r="H62" s="290"/>
      <c r="I62" s="291"/>
      <c r="J62" s="290"/>
      <c r="K62" s="292"/>
      <c r="L62" s="173"/>
      <c r="M62" s="173"/>
      <c r="N62" s="174"/>
      <c r="O62" s="174"/>
      <c r="P62" s="174"/>
      <c r="Q62" s="174"/>
      <c r="R62" s="174"/>
      <c r="S62" s="174"/>
      <c r="T62" s="174"/>
      <c r="U62" s="174"/>
      <c r="V62" s="173"/>
      <c r="W62" s="173"/>
      <c r="X62" s="173"/>
      <c r="Y62" s="173"/>
      <c r="Z62" s="173"/>
      <c r="AA62" s="293"/>
      <c r="AB62" s="293"/>
      <c r="AC62" s="293"/>
      <c r="AD62" s="293"/>
      <c r="AE62" s="293"/>
      <c r="AF62" s="293"/>
      <c r="AG62" s="173"/>
      <c r="AH62" s="173"/>
      <c r="AI62" s="173"/>
      <c r="AJ62" s="173"/>
      <c r="AK62" s="173"/>
      <c r="AL62" s="173"/>
      <c r="AM62" s="103"/>
      <c r="BG62" s="76"/>
      <c r="BH62" s="76"/>
      <c r="BI62" s="76"/>
      <c r="BJ62" s="76"/>
      <c r="BK62" s="76"/>
      <c r="BL62" s="76"/>
      <c r="BM62" s="76"/>
      <c r="BN62" s="76"/>
      <c r="BO62" s="76"/>
      <c r="BP62" s="76"/>
      <c r="BQ62" s="76"/>
      <c r="BR62" s="76"/>
      <c r="BS62" s="76"/>
      <c r="BT62" s="76"/>
    </row>
    <row r="63" spans="1:72" s="71" customFormat="1" ht="39.75" customHeight="1" x14ac:dyDescent="0.25">
      <c r="A63" s="669" t="s">
        <v>237</v>
      </c>
      <c r="B63" s="670"/>
      <c r="C63" s="670"/>
      <c r="D63" s="671"/>
      <c r="E63" s="294">
        <v>24300000</v>
      </c>
      <c r="F63" s="295"/>
      <c r="G63" s="681"/>
      <c r="H63" s="682"/>
      <c r="I63" s="682"/>
      <c r="J63" s="682"/>
      <c r="K63" s="682"/>
      <c r="L63" s="682"/>
      <c r="M63" s="682"/>
      <c r="N63" s="682"/>
      <c r="O63" s="682"/>
      <c r="P63" s="682"/>
      <c r="Q63" s="682"/>
      <c r="R63" s="682"/>
      <c r="S63" s="682"/>
      <c r="T63" s="682"/>
      <c r="U63" s="682"/>
      <c r="V63" s="682"/>
      <c r="W63" s="682"/>
      <c r="X63" s="682"/>
      <c r="Y63" s="682"/>
      <c r="Z63" s="682"/>
      <c r="AA63" s="682"/>
      <c r="AB63" s="682"/>
      <c r="AC63" s="682"/>
      <c r="AD63" s="682"/>
      <c r="AE63" s="682"/>
      <c r="AF63" s="682"/>
      <c r="AG63" s="682"/>
      <c r="AH63" s="682"/>
      <c r="AI63" s="682"/>
      <c r="AJ63" s="105"/>
      <c r="AK63" s="105"/>
      <c r="AL63" s="105"/>
      <c r="AM63" s="296"/>
      <c r="BG63" s="76"/>
      <c r="BH63" s="76"/>
      <c r="BI63" s="76"/>
      <c r="BJ63" s="76"/>
      <c r="BK63" s="76"/>
      <c r="BL63" s="76"/>
      <c r="BM63" s="76"/>
      <c r="BN63" s="76"/>
      <c r="BO63" s="76"/>
      <c r="BP63" s="76"/>
      <c r="BQ63" s="76"/>
      <c r="BR63" s="76"/>
      <c r="BS63" s="76"/>
      <c r="BT63" s="76"/>
    </row>
    <row r="64" spans="1:72" s="71" customFormat="1" ht="54" customHeight="1" x14ac:dyDescent="0.25">
      <c r="A64" s="669" t="s">
        <v>238</v>
      </c>
      <c r="B64" s="670"/>
      <c r="C64" s="670"/>
      <c r="D64" s="671"/>
      <c r="E64" s="297">
        <v>86900000</v>
      </c>
      <c r="F64" s="298"/>
      <c r="G64" s="681"/>
      <c r="H64" s="682"/>
      <c r="I64" s="682"/>
      <c r="J64" s="682"/>
      <c r="K64" s="682"/>
      <c r="L64" s="682"/>
      <c r="M64" s="682"/>
      <c r="N64" s="682"/>
      <c r="O64" s="682"/>
      <c r="P64" s="682"/>
      <c r="Q64" s="682"/>
      <c r="R64" s="682"/>
      <c r="S64" s="682"/>
      <c r="T64" s="682"/>
      <c r="U64" s="682"/>
      <c r="V64" s="682"/>
      <c r="W64" s="682"/>
      <c r="X64" s="682"/>
      <c r="Y64" s="682"/>
      <c r="Z64" s="682"/>
      <c r="AA64" s="682"/>
      <c r="AB64" s="682"/>
      <c r="AC64" s="682"/>
      <c r="AD64" s="682"/>
      <c r="AE64" s="682"/>
      <c r="AF64" s="682"/>
      <c r="AG64" s="682"/>
      <c r="AH64" s="682"/>
      <c r="AI64" s="682"/>
      <c r="AJ64" s="105"/>
      <c r="AK64" s="105"/>
      <c r="AL64" s="105"/>
      <c r="AM64" s="296"/>
      <c r="BG64" s="76"/>
      <c r="BH64" s="76"/>
      <c r="BI64" s="76"/>
      <c r="BJ64" s="76"/>
      <c r="BK64" s="76"/>
      <c r="BL64" s="76"/>
      <c r="BM64" s="76"/>
      <c r="BN64" s="76"/>
      <c r="BO64" s="76"/>
      <c r="BP64" s="76"/>
      <c r="BQ64" s="76"/>
      <c r="BR64" s="76"/>
      <c r="BS64" s="76"/>
      <c r="BT64" s="76"/>
    </row>
    <row r="65" spans="1:72" s="71" customFormat="1" ht="36" customHeight="1" x14ac:dyDescent="0.25">
      <c r="A65" s="669" t="s">
        <v>239</v>
      </c>
      <c r="B65" s="670"/>
      <c r="C65" s="670"/>
      <c r="D65" s="671"/>
      <c r="E65" s="297">
        <v>24100000</v>
      </c>
      <c r="F65" s="298"/>
      <c r="G65" s="681"/>
      <c r="H65" s="682"/>
      <c r="I65" s="682"/>
      <c r="J65" s="682"/>
      <c r="K65" s="682"/>
      <c r="L65" s="682"/>
      <c r="M65" s="682"/>
      <c r="N65" s="682"/>
      <c r="O65" s="682"/>
      <c r="P65" s="682"/>
      <c r="Q65" s="682"/>
      <c r="R65" s="682"/>
      <c r="S65" s="682"/>
      <c r="T65" s="682"/>
      <c r="U65" s="682"/>
      <c r="V65" s="682"/>
      <c r="W65" s="682"/>
      <c r="X65" s="682"/>
      <c r="Y65" s="682"/>
      <c r="Z65" s="682"/>
      <c r="AA65" s="682"/>
      <c r="AB65" s="682"/>
      <c r="AC65" s="682"/>
      <c r="AD65" s="682"/>
      <c r="AE65" s="682"/>
      <c r="AF65" s="682"/>
      <c r="AG65" s="682"/>
      <c r="AH65" s="682"/>
      <c r="AI65" s="682"/>
      <c r="AJ65" s="105"/>
      <c r="AK65" s="105"/>
      <c r="AL65" s="105"/>
      <c r="AM65" s="296"/>
      <c r="BG65" s="76"/>
      <c r="BH65" s="76"/>
      <c r="BI65" s="76"/>
      <c r="BJ65" s="76"/>
      <c r="BK65" s="76"/>
      <c r="BL65" s="76"/>
      <c r="BM65" s="76"/>
      <c r="BN65" s="76"/>
      <c r="BO65" s="76"/>
      <c r="BP65" s="76"/>
      <c r="BQ65" s="76"/>
      <c r="BR65" s="76"/>
      <c r="BS65" s="76"/>
      <c r="BT65" s="76"/>
    </row>
    <row r="66" spans="1:72" s="71" customFormat="1" ht="40.5" customHeight="1" x14ac:dyDescent="0.25">
      <c r="A66" s="669" t="s">
        <v>240</v>
      </c>
      <c r="B66" s="670"/>
      <c r="C66" s="670"/>
      <c r="D66" s="671"/>
      <c r="E66" s="297">
        <v>28600000</v>
      </c>
      <c r="F66" s="298"/>
      <c r="G66" s="681"/>
      <c r="H66" s="682"/>
      <c r="I66" s="682"/>
      <c r="J66" s="682"/>
      <c r="K66" s="682"/>
      <c r="L66" s="682"/>
      <c r="M66" s="682"/>
      <c r="N66" s="682"/>
      <c r="O66" s="682"/>
      <c r="P66" s="682"/>
      <c r="Q66" s="682"/>
      <c r="R66" s="682"/>
      <c r="S66" s="682"/>
      <c r="T66" s="682"/>
      <c r="U66" s="682"/>
      <c r="V66" s="682"/>
      <c r="W66" s="682"/>
      <c r="X66" s="682"/>
      <c r="Y66" s="682"/>
      <c r="Z66" s="682"/>
      <c r="AA66" s="682"/>
      <c r="AB66" s="682"/>
      <c r="AC66" s="682"/>
      <c r="AD66" s="682"/>
      <c r="AE66" s="682"/>
      <c r="AF66" s="682"/>
      <c r="AG66" s="682"/>
      <c r="AH66" s="682"/>
      <c r="AI66" s="682"/>
      <c r="AJ66" s="105"/>
      <c r="AK66" s="105"/>
      <c r="AL66" s="105"/>
      <c r="AM66" s="296"/>
      <c r="BG66" s="76"/>
      <c r="BH66" s="76"/>
      <c r="BI66" s="76"/>
      <c r="BJ66" s="76"/>
      <c r="BK66" s="76"/>
      <c r="BL66" s="76"/>
      <c r="BM66" s="76"/>
      <c r="BN66" s="76"/>
      <c r="BO66" s="76"/>
      <c r="BP66" s="76"/>
      <c r="BQ66" s="76"/>
      <c r="BR66" s="76"/>
      <c r="BS66" s="76"/>
      <c r="BT66" s="76"/>
    </row>
    <row r="67" spans="1:72" s="71" customFormat="1" ht="64.5" customHeight="1" x14ac:dyDescent="0.25">
      <c r="A67" s="669" t="s">
        <v>241</v>
      </c>
      <c r="B67" s="670"/>
      <c r="C67" s="670"/>
      <c r="D67" s="671"/>
      <c r="E67" s="297">
        <v>42500000</v>
      </c>
      <c r="F67" s="298"/>
      <c r="G67" s="683"/>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105"/>
      <c r="AK67" s="105"/>
      <c r="AL67" s="105"/>
      <c r="AM67" s="296"/>
      <c r="BG67" s="76"/>
      <c r="BH67" s="76"/>
      <c r="BI67" s="76"/>
      <c r="BJ67" s="76"/>
      <c r="BK67" s="76"/>
      <c r="BL67" s="76"/>
      <c r="BM67" s="76"/>
      <c r="BN67" s="76"/>
      <c r="BO67" s="76"/>
      <c r="BP67" s="76"/>
      <c r="BQ67" s="76"/>
      <c r="BR67" s="76"/>
      <c r="BS67" s="76"/>
      <c r="BT67" s="76"/>
    </row>
    <row r="68" spans="1:72" s="71" customFormat="1" ht="39.75" customHeight="1" x14ac:dyDescent="0.25">
      <c r="A68" s="669" t="s">
        <v>242</v>
      </c>
      <c r="B68" s="670"/>
      <c r="C68" s="670"/>
      <c r="D68" s="671"/>
      <c r="E68" s="299">
        <v>72000000</v>
      </c>
      <c r="F68" s="298"/>
      <c r="G68" s="679"/>
      <c r="H68" s="680"/>
      <c r="I68" s="680"/>
      <c r="J68" s="680"/>
      <c r="K68" s="680"/>
      <c r="L68" s="680"/>
      <c r="M68" s="680"/>
      <c r="N68" s="680"/>
      <c r="O68" s="680"/>
      <c r="P68" s="680"/>
      <c r="Q68" s="680"/>
      <c r="R68" s="680"/>
      <c r="S68" s="680"/>
      <c r="T68" s="680"/>
      <c r="U68" s="680"/>
      <c r="V68" s="680"/>
      <c r="W68" s="680"/>
      <c r="X68" s="680"/>
      <c r="Y68" s="680"/>
      <c r="Z68" s="680"/>
      <c r="AA68" s="680"/>
      <c r="AB68" s="680"/>
      <c r="AC68" s="680"/>
      <c r="AD68" s="680"/>
      <c r="AE68" s="680"/>
      <c r="AF68" s="680"/>
      <c r="AG68" s="680"/>
      <c r="AH68" s="680"/>
      <c r="AI68" s="680"/>
      <c r="AJ68" s="105"/>
      <c r="AK68" s="105"/>
      <c r="AL68" s="105"/>
      <c r="AM68" s="296"/>
      <c r="BG68" s="76"/>
      <c r="BH68" s="76"/>
      <c r="BI68" s="76"/>
      <c r="BJ68" s="76"/>
      <c r="BK68" s="76"/>
      <c r="BL68" s="76"/>
      <c r="BM68" s="76"/>
      <c r="BN68" s="76"/>
      <c r="BO68" s="76"/>
      <c r="BP68" s="76"/>
      <c r="BQ68" s="76"/>
      <c r="BR68" s="76"/>
      <c r="BS68" s="76"/>
      <c r="BT68" s="76"/>
    </row>
    <row r="69" spans="1:72" s="71" customFormat="1" ht="74.25" customHeight="1" x14ac:dyDescent="0.25">
      <c r="A69" s="669" t="s">
        <v>243</v>
      </c>
      <c r="B69" s="670"/>
      <c r="C69" s="670"/>
      <c r="D69" s="671"/>
      <c r="E69" s="299">
        <v>94500000</v>
      </c>
      <c r="F69" s="300"/>
      <c r="G69" s="679"/>
      <c r="H69" s="680"/>
      <c r="I69" s="680"/>
      <c r="J69" s="680"/>
      <c r="K69" s="680"/>
      <c r="L69" s="680"/>
      <c r="M69" s="680"/>
      <c r="N69" s="680"/>
      <c r="O69" s="680"/>
      <c r="P69" s="680"/>
      <c r="Q69" s="680"/>
      <c r="R69" s="680"/>
      <c r="S69" s="680"/>
      <c r="T69" s="680"/>
      <c r="U69" s="680"/>
      <c r="V69" s="680"/>
      <c r="W69" s="680"/>
      <c r="X69" s="680"/>
      <c r="Y69" s="680"/>
      <c r="Z69" s="680"/>
      <c r="AA69" s="680"/>
      <c r="AB69" s="680"/>
      <c r="AC69" s="680"/>
      <c r="AD69" s="680"/>
      <c r="AE69" s="680"/>
      <c r="AF69" s="680"/>
      <c r="AG69" s="680"/>
      <c r="AH69" s="680"/>
      <c r="AI69" s="680"/>
      <c r="AJ69" s="105"/>
      <c r="AK69" s="105"/>
      <c r="AL69" s="105"/>
      <c r="AM69" s="296"/>
      <c r="BG69" s="76"/>
      <c r="BH69" s="76"/>
      <c r="BI69" s="76"/>
      <c r="BJ69" s="76"/>
      <c r="BK69" s="76"/>
      <c r="BL69" s="76"/>
      <c r="BM69" s="76"/>
      <c r="BN69" s="76"/>
      <c r="BO69" s="76"/>
      <c r="BP69" s="76"/>
      <c r="BQ69" s="76"/>
      <c r="BR69" s="76"/>
      <c r="BS69" s="76"/>
      <c r="BT69" s="76"/>
    </row>
    <row r="70" spans="1:72" s="71" customFormat="1" ht="33" customHeight="1" x14ac:dyDescent="0.25">
      <c r="A70" s="669" t="s">
        <v>244</v>
      </c>
      <c r="B70" s="670"/>
      <c r="C70" s="670"/>
      <c r="D70" s="671"/>
      <c r="E70" s="299">
        <v>35000000</v>
      </c>
      <c r="F70" s="298"/>
      <c r="G70" s="679"/>
      <c r="H70" s="680"/>
      <c r="I70" s="680"/>
      <c r="J70" s="680"/>
      <c r="K70" s="680"/>
      <c r="L70" s="680"/>
      <c r="M70" s="680"/>
      <c r="N70" s="680"/>
      <c r="O70" s="680"/>
      <c r="P70" s="680"/>
      <c r="Q70" s="680"/>
      <c r="R70" s="680"/>
      <c r="S70" s="680"/>
      <c r="T70" s="680"/>
      <c r="U70" s="680"/>
      <c r="V70" s="680"/>
      <c r="W70" s="680"/>
      <c r="X70" s="680"/>
      <c r="Y70" s="680"/>
      <c r="Z70" s="680"/>
      <c r="AA70" s="680"/>
      <c r="AB70" s="680"/>
      <c r="AC70" s="680"/>
      <c r="AD70" s="680"/>
      <c r="AE70" s="680"/>
      <c r="AF70" s="680"/>
      <c r="AG70" s="680"/>
      <c r="AH70" s="680"/>
      <c r="AI70" s="680"/>
      <c r="AJ70" s="105"/>
      <c r="AK70" s="105"/>
      <c r="AL70" s="105"/>
      <c r="AM70" s="296"/>
      <c r="BG70" s="76"/>
      <c r="BH70" s="76"/>
      <c r="BI70" s="76"/>
      <c r="BJ70" s="76"/>
      <c r="BK70" s="76"/>
      <c r="BL70" s="76"/>
      <c r="BM70" s="76"/>
      <c r="BN70" s="76"/>
      <c r="BO70" s="76"/>
      <c r="BP70" s="76"/>
      <c r="BQ70" s="76"/>
      <c r="BR70" s="76"/>
      <c r="BS70" s="76"/>
      <c r="BT70" s="76"/>
    </row>
    <row r="71" spans="1:72" s="71" customFormat="1" ht="47.25" customHeight="1" x14ac:dyDescent="0.25">
      <c r="A71" s="669" t="s">
        <v>245</v>
      </c>
      <c r="B71" s="670"/>
      <c r="C71" s="670"/>
      <c r="D71" s="671"/>
      <c r="E71" s="299">
        <v>33000000</v>
      </c>
      <c r="F71" s="298"/>
      <c r="G71" s="679"/>
      <c r="H71" s="680"/>
      <c r="I71" s="680"/>
      <c r="J71" s="680"/>
      <c r="K71" s="680"/>
      <c r="L71" s="680"/>
      <c r="M71" s="680"/>
      <c r="N71" s="680"/>
      <c r="O71" s="680"/>
      <c r="P71" s="680"/>
      <c r="Q71" s="680"/>
      <c r="R71" s="680"/>
      <c r="S71" s="680"/>
      <c r="T71" s="680"/>
      <c r="U71" s="680"/>
      <c r="V71" s="680"/>
      <c r="W71" s="680"/>
      <c r="X71" s="680"/>
      <c r="Y71" s="680"/>
      <c r="Z71" s="680"/>
      <c r="AA71" s="680"/>
      <c r="AB71" s="680"/>
      <c r="AC71" s="680"/>
      <c r="AD71" s="680"/>
      <c r="AE71" s="680"/>
      <c r="AF71" s="680"/>
      <c r="AG71" s="680"/>
      <c r="AH71" s="680"/>
      <c r="AI71" s="680"/>
      <c r="AJ71" s="105"/>
      <c r="AK71" s="105"/>
      <c r="AL71" s="105"/>
      <c r="AM71" s="296"/>
      <c r="BG71" s="76"/>
      <c r="BH71" s="76"/>
      <c r="BI71" s="76"/>
      <c r="BJ71" s="76"/>
      <c r="BK71" s="76"/>
      <c r="BL71" s="76"/>
      <c r="BM71" s="76"/>
      <c r="BN71" s="76"/>
      <c r="BO71" s="76"/>
      <c r="BP71" s="76"/>
      <c r="BQ71" s="76"/>
      <c r="BR71" s="76"/>
      <c r="BS71" s="76"/>
      <c r="BT71" s="76"/>
    </row>
    <row r="72" spans="1:72" s="71" customFormat="1" ht="60.75" customHeight="1" x14ac:dyDescent="0.25">
      <c r="A72" s="669" t="s">
        <v>246</v>
      </c>
      <c r="B72" s="670"/>
      <c r="C72" s="670"/>
      <c r="D72" s="671"/>
      <c r="E72" s="299">
        <v>53400000</v>
      </c>
      <c r="F72" s="298"/>
      <c r="G72" s="679"/>
      <c r="H72" s="680"/>
      <c r="I72" s="680"/>
      <c r="J72" s="680"/>
      <c r="K72" s="680"/>
      <c r="L72" s="680"/>
      <c r="M72" s="680"/>
      <c r="N72" s="680"/>
      <c r="O72" s="680"/>
      <c r="P72" s="680"/>
      <c r="Q72" s="680"/>
      <c r="R72" s="680"/>
      <c r="S72" s="680"/>
      <c r="T72" s="680"/>
      <c r="U72" s="680"/>
      <c r="V72" s="680"/>
      <c r="W72" s="680"/>
      <c r="X72" s="680"/>
      <c r="Y72" s="680"/>
      <c r="Z72" s="680"/>
      <c r="AA72" s="680"/>
      <c r="AB72" s="680"/>
      <c r="AC72" s="680"/>
      <c r="AD72" s="680"/>
      <c r="AE72" s="680"/>
      <c r="AF72" s="680"/>
      <c r="AG72" s="680"/>
      <c r="AH72" s="680"/>
      <c r="AI72" s="680"/>
      <c r="AJ72" s="105"/>
      <c r="AK72" s="105"/>
      <c r="AL72" s="105"/>
      <c r="AM72" s="296"/>
      <c r="BG72" s="76"/>
      <c r="BH72" s="76"/>
      <c r="BI72" s="76"/>
      <c r="BJ72" s="76"/>
      <c r="BK72" s="76"/>
      <c r="BL72" s="76"/>
      <c r="BM72" s="76"/>
      <c r="BN72" s="76"/>
      <c r="BO72" s="76"/>
      <c r="BP72" s="76"/>
      <c r="BQ72" s="76"/>
      <c r="BR72" s="76"/>
      <c r="BS72" s="76"/>
      <c r="BT72" s="76"/>
    </row>
    <row r="73" spans="1:72" s="71" customFormat="1" ht="33" customHeight="1" x14ac:dyDescent="0.25">
      <c r="A73" s="645" t="s">
        <v>247</v>
      </c>
      <c r="B73" s="646"/>
      <c r="C73" s="646"/>
      <c r="D73" s="675"/>
      <c r="E73" s="299">
        <v>35000000</v>
      </c>
      <c r="F73" s="298"/>
      <c r="G73" s="679"/>
      <c r="H73" s="680"/>
      <c r="I73" s="680"/>
      <c r="J73" s="680"/>
      <c r="K73" s="680"/>
      <c r="L73" s="680"/>
      <c r="M73" s="680"/>
      <c r="N73" s="680"/>
      <c r="O73" s="680"/>
      <c r="P73" s="680"/>
      <c r="Q73" s="680"/>
      <c r="R73" s="680"/>
      <c r="S73" s="680"/>
      <c r="T73" s="680"/>
      <c r="U73" s="680"/>
      <c r="V73" s="680"/>
      <c r="W73" s="680"/>
      <c r="X73" s="680"/>
      <c r="Y73" s="680"/>
      <c r="Z73" s="680"/>
      <c r="AA73" s="680"/>
      <c r="AB73" s="680"/>
      <c r="AC73" s="680"/>
      <c r="AD73" s="680"/>
      <c r="AE73" s="680"/>
      <c r="AF73" s="680"/>
      <c r="AG73" s="680"/>
      <c r="AH73" s="680"/>
      <c r="AI73" s="680"/>
      <c r="AJ73" s="105"/>
      <c r="AK73" s="105"/>
      <c r="AL73" s="105"/>
      <c r="AM73" s="296"/>
      <c r="BG73" s="76"/>
      <c r="BH73" s="76"/>
      <c r="BI73" s="76"/>
      <c r="BJ73" s="76"/>
      <c r="BK73" s="76"/>
      <c r="BL73" s="76"/>
      <c r="BM73" s="76"/>
      <c r="BN73" s="76"/>
      <c r="BO73" s="76"/>
      <c r="BP73" s="76"/>
      <c r="BQ73" s="76"/>
      <c r="BR73" s="76"/>
      <c r="BS73" s="76"/>
      <c r="BT73" s="76"/>
    </row>
    <row r="74" spans="1:72" s="71" customFormat="1" ht="33" customHeight="1" x14ac:dyDescent="0.25">
      <c r="A74" s="669" t="s">
        <v>248</v>
      </c>
      <c r="B74" s="670"/>
      <c r="C74" s="670"/>
      <c r="D74" s="671"/>
      <c r="E74" s="299">
        <v>93304000</v>
      </c>
      <c r="F74" s="298"/>
      <c r="G74" s="301"/>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02"/>
      <c r="AF74" s="302"/>
      <c r="AG74" s="302"/>
      <c r="AH74" s="302"/>
      <c r="AI74" s="302"/>
      <c r="AJ74" s="105"/>
      <c r="AK74" s="105"/>
      <c r="AL74" s="105"/>
      <c r="AM74" s="296"/>
      <c r="BG74" s="76"/>
      <c r="BH74" s="76"/>
      <c r="BI74" s="76"/>
      <c r="BJ74" s="76"/>
      <c r="BK74" s="76"/>
      <c r="BL74" s="76"/>
      <c r="BM74" s="76"/>
      <c r="BN74" s="76"/>
      <c r="BO74" s="76"/>
      <c r="BP74" s="76"/>
      <c r="BQ74" s="76"/>
      <c r="BR74" s="76"/>
      <c r="BS74" s="76"/>
      <c r="BT74" s="76"/>
    </row>
    <row r="75" spans="1:72" s="71" customFormat="1" ht="57.75" customHeight="1" x14ac:dyDescent="0.25">
      <c r="A75" s="669" t="s">
        <v>249</v>
      </c>
      <c r="B75" s="670"/>
      <c r="C75" s="670"/>
      <c r="D75" s="671"/>
      <c r="E75" s="299">
        <v>10000000</v>
      </c>
      <c r="F75" s="298"/>
      <c r="G75" s="679"/>
      <c r="H75" s="680"/>
      <c r="I75" s="680"/>
      <c r="J75" s="680"/>
      <c r="K75" s="680"/>
      <c r="L75" s="680"/>
      <c r="M75" s="680"/>
      <c r="N75" s="680"/>
      <c r="O75" s="680"/>
      <c r="P75" s="680"/>
      <c r="Q75" s="680"/>
      <c r="R75" s="680"/>
      <c r="S75" s="680"/>
      <c r="T75" s="680"/>
      <c r="U75" s="680"/>
      <c r="V75" s="680"/>
      <c r="W75" s="680"/>
      <c r="X75" s="680"/>
      <c r="Y75" s="680"/>
      <c r="Z75" s="680"/>
      <c r="AA75" s="680"/>
      <c r="AB75" s="680"/>
      <c r="AC75" s="680"/>
      <c r="AD75" s="680"/>
      <c r="AE75" s="680"/>
      <c r="AF75" s="680"/>
      <c r="AG75" s="680"/>
      <c r="AH75" s="680"/>
      <c r="AI75" s="680"/>
      <c r="AJ75" s="105"/>
      <c r="AK75" s="105"/>
      <c r="AL75" s="105"/>
      <c r="AM75" s="296"/>
      <c r="BG75" s="76"/>
      <c r="BH75" s="76"/>
      <c r="BI75" s="76"/>
      <c r="BJ75" s="76"/>
      <c r="BK75" s="76"/>
      <c r="BL75" s="76"/>
      <c r="BM75" s="76"/>
      <c r="BN75" s="76"/>
      <c r="BO75" s="76"/>
      <c r="BP75" s="76"/>
      <c r="BQ75" s="76"/>
      <c r="BR75" s="76"/>
      <c r="BS75" s="76"/>
      <c r="BT75" s="76"/>
    </row>
    <row r="76" spans="1:72" s="71" customFormat="1" ht="51.75" customHeight="1" x14ac:dyDescent="0.25">
      <c r="A76" s="669" t="s">
        <v>250</v>
      </c>
      <c r="B76" s="670"/>
      <c r="C76" s="670"/>
      <c r="D76" s="671"/>
      <c r="E76" s="299">
        <v>7396000</v>
      </c>
      <c r="F76" s="298"/>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105"/>
      <c r="AK76" s="105"/>
      <c r="AL76" s="105"/>
      <c r="AM76" s="296"/>
      <c r="BG76" s="76"/>
      <c r="BH76" s="76"/>
      <c r="BI76" s="76"/>
      <c r="BJ76" s="76"/>
      <c r="BK76" s="76"/>
      <c r="BL76" s="76"/>
      <c r="BM76" s="76"/>
      <c r="BN76" s="76"/>
      <c r="BO76" s="76"/>
      <c r="BP76" s="76"/>
      <c r="BQ76" s="76"/>
      <c r="BR76" s="76"/>
      <c r="BS76" s="76"/>
      <c r="BT76" s="76"/>
    </row>
    <row r="77" spans="1:72" s="71" customFormat="1" ht="18" customHeight="1" x14ac:dyDescent="0.25">
      <c r="A77" s="666" t="s">
        <v>251</v>
      </c>
      <c r="B77" s="667"/>
      <c r="C77" s="667"/>
      <c r="D77" s="668"/>
      <c r="E77" s="303">
        <f>SUM(E63:E76)</f>
        <v>640000000</v>
      </c>
      <c r="F77" s="303">
        <f>+E77</f>
        <v>640000000</v>
      </c>
      <c r="G77" s="105"/>
      <c r="H77" s="105"/>
      <c r="I77" s="105"/>
      <c r="J77" s="105"/>
      <c r="K77" s="105"/>
      <c r="L77" s="105"/>
      <c r="M77" s="105"/>
      <c r="N77" s="105"/>
      <c r="O77" s="105"/>
      <c r="P77" s="105"/>
      <c r="Q77" s="105"/>
      <c r="R77" s="105"/>
      <c r="S77" s="105"/>
      <c r="T77" s="105"/>
      <c r="U77" s="105"/>
      <c r="V77" s="105"/>
      <c r="W77" s="105"/>
      <c r="X77" s="105"/>
      <c r="Y77" s="105"/>
      <c r="Z77" s="105"/>
      <c r="AA77" s="107"/>
      <c r="AB77" s="107"/>
      <c r="AC77" s="107"/>
      <c r="AD77" s="107"/>
      <c r="AE77" s="107"/>
      <c r="AF77" s="107"/>
      <c r="AG77" s="105"/>
      <c r="AH77" s="105"/>
      <c r="AI77" s="105"/>
      <c r="AJ77" s="105"/>
      <c r="AK77" s="105"/>
      <c r="AL77" s="105"/>
      <c r="AM77" s="296"/>
      <c r="BG77" s="76"/>
      <c r="BH77" s="76"/>
      <c r="BI77" s="76"/>
      <c r="BJ77" s="76"/>
      <c r="BK77" s="76"/>
      <c r="BL77" s="76"/>
      <c r="BM77" s="76"/>
      <c r="BN77" s="76"/>
      <c r="BO77" s="76"/>
      <c r="BP77" s="76"/>
      <c r="BQ77" s="76"/>
      <c r="BR77" s="76"/>
      <c r="BS77" s="76"/>
      <c r="BT77" s="76"/>
    </row>
    <row r="78" spans="1:72" s="71" customFormat="1" ht="15" x14ac:dyDescent="0.25">
      <c r="A78" s="89"/>
      <c r="B78" s="90"/>
      <c r="C78" s="90"/>
      <c r="D78" s="106"/>
      <c r="E78" s="103"/>
      <c r="F78" s="304"/>
      <c r="G78" s="105"/>
      <c r="H78" s="105"/>
      <c r="I78" s="105"/>
      <c r="J78" s="105"/>
      <c r="K78" s="105"/>
      <c r="L78" s="105"/>
      <c r="M78" s="105"/>
      <c r="N78" s="105"/>
      <c r="O78" s="105"/>
      <c r="P78" s="105"/>
      <c r="Q78" s="105"/>
      <c r="R78" s="105"/>
      <c r="S78" s="105"/>
      <c r="T78" s="105"/>
      <c r="U78" s="105"/>
      <c r="V78" s="105"/>
      <c r="W78" s="105"/>
      <c r="X78" s="105"/>
      <c r="Y78" s="105"/>
      <c r="Z78" s="105"/>
      <c r="AA78" s="107"/>
      <c r="AB78" s="107"/>
      <c r="AC78" s="107"/>
      <c r="AD78" s="107"/>
      <c r="AE78" s="107"/>
      <c r="AF78" s="107"/>
      <c r="AG78" s="105"/>
      <c r="AH78" s="105"/>
      <c r="AI78" s="105"/>
      <c r="AJ78" s="105"/>
      <c r="AK78" s="105"/>
      <c r="AL78" s="105"/>
      <c r="AM78" s="296"/>
      <c r="BG78" s="76"/>
      <c r="BH78" s="76"/>
      <c r="BI78" s="76"/>
      <c r="BJ78" s="76"/>
      <c r="BK78" s="76"/>
      <c r="BL78" s="76"/>
      <c r="BM78" s="76"/>
      <c r="BN78" s="76"/>
      <c r="BO78" s="76"/>
      <c r="BP78" s="76"/>
      <c r="BQ78" s="76"/>
      <c r="BR78" s="76"/>
      <c r="BS78" s="76"/>
      <c r="BT78" s="76"/>
    </row>
    <row r="79" spans="1:72" s="71" customFormat="1" ht="15" x14ac:dyDescent="0.25">
      <c r="A79" s="88" t="s">
        <v>46</v>
      </c>
      <c r="E79" s="305"/>
      <c r="F79" s="306"/>
      <c r="AM79" s="296"/>
      <c r="BG79" s="76"/>
      <c r="BH79" s="76"/>
      <c r="BI79" s="76"/>
      <c r="BJ79" s="76"/>
      <c r="BK79" s="76"/>
      <c r="BL79" s="76"/>
      <c r="BM79" s="76"/>
      <c r="BN79" s="76"/>
      <c r="BO79" s="76"/>
      <c r="BP79" s="76"/>
      <c r="BQ79" s="76"/>
      <c r="BR79" s="76"/>
      <c r="BS79" s="76"/>
      <c r="BT79" s="76"/>
    </row>
    <row r="80" spans="1:72" s="71" customFormat="1" ht="15" x14ac:dyDescent="0.25">
      <c r="A80" s="88" t="s">
        <v>47</v>
      </c>
      <c r="E80" s="244"/>
      <c r="AM80" s="296"/>
    </row>
    <row r="81" spans="1:72" s="71" customFormat="1" x14ac:dyDescent="0.2">
      <c r="A81" s="677" t="s">
        <v>48</v>
      </c>
      <c r="B81" s="677"/>
      <c r="C81" s="677"/>
      <c r="D81" s="128" t="s">
        <v>49</v>
      </c>
      <c r="E81" s="307" t="s">
        <v>50</v>
      </c>
      <c r="F81" s="118"/>
      <c r="G81" s="663"/>
      <c r="H81" s="663"/>
      <c r="I81" s="663"/>
      <c r="J81" s="663"/>
      <c r="K81" s="663"/>
    </row>
    <row r="82" spans="1:72" s="71" customFormat="1" ht="42.75" customHeight="1" x14ac:dyDescent="0.2">
      <c r="A82" s="674" t="s">
        <v>252</v>
      </c>
      <c r="B82" s="646"/>
      <c r="C82" s="675"/>
      <c r="D82" s="188" t="s">
        <v>253</v>
      </c>
      <c r="E82" s="308">
        <v>10</v>
      </c>
      <c r="F82" s="85"/>
      <c r="G82" s="676"/>
      <c r="H82" s="676"/>
      <c r="I82" s="676"/>
      <c r="J82" s="676"/>
      <c r="K82" s="676"/>
    </row>
    <row r="83" spans="1:72" s="71" customFormat="1" ht="29.25" customHeight="1" x14ac:dyDescent="0.2">
      <c r="A83" s="674" t="s">
        <v>254</v>
      </c>
      <c r="B83" s="646"/>
      <c r="C83" s="675"/>
      <c r="D83" s="188" t="s">
        <v>52</v>
      </c>
      <c r="E83" s="308">
        <v>1</v>
      </c>
      <c r="F83" s="85"/>
      <c r="G83" s="676"/>
      <c r="H83" s="676"/>
      <c r="I83" s="676"/>
      <c r="J83" s="676"/>
      <c r="K83" s="676"/>
      <c r="Y83" s="76"/>
      <c r="Z83" s="76"/>
      <c r="AA83" s="76"/>
      <c r="AB83" s="76"/>
      <c r="AC83" s="76"/>
      <c r="AD83" s="76"/>
      <c r="AE83" s="76"/>
      <c r="AF83" s="76"/>
      <c r="AG83" s="76"/>
      <c r="AH83" s="76"/>
      <c r="AI83" s="76"/>
      <c r="AJ83" s="76"/>
      <c r="AK83" s="76"/>
      <c r="AL83" s="76"/>
      <c r="AM83" s="76"/>
      <c r="BG83" s="76"/>
      <c r="BH83" s="76"/>
      <c r="BI83" s="76"/>
      <c r="BJ83" s="76"/>
      <c r="BK83" s="76"/>
      <c r="BL83" s="76"/>
      <c r="BM83" s="76"/>
      <c r="BN83" s="76"/>
      <c r="BO83" s="76"/>
      <c r="BP83" s="76"/>
      <c r="BQ83" s="76"/>
      <c r="BR83" s="76"/>
      <c r="BS83" s="76"/>
      <c r="BT83" s="76"/>
    </row>
    <row r="84" spans="1:72" s="71" customFormat="1" ht="29.25" customHeight="1" x14ac:dyDescent="0.2">
      <c r="A84" s="674" t="s">
        <v>255</v>
      </c>
      <c r="B84" s="646"/>
      <c r="C84" s="675"/>
      <c r="D84" s="188" t="s">
        <v>52</v>
      </c>
      <c r="E84" s="308">
        <v>2</v>
      </c>
      <c r="F84" s="85"/>
      <c r="G84" s="676"/>
      <c r="H84" s="676"/>
      <c r="I84" s="676"/>
      <c r="J84" s="676"/>
      <c r="K84" s="676"/>
      <c r="Y84" s="76"/>
      <c r="Z84" s="76"/>
      <c r="AA84" s="76"/>
      <c r="AB84" s="76"/>
      <c r="AC84" s="76"/>
      <c r="AD84" s="76"/>
      <c r="AE84" s="76"/>
      <c r="AF84" s="76"/>
      <c r="AG84" s="76"/>
      <c r="AH84" s="76"/>
      <c r="AI84" s="76"/>
      <c r="AJ84" s="76"/>
      <c r="AK84" s="76"/>
      <c r="AL84" s="76"/>
      <c r="AM84" s="76"/>
      <c r="BG84" s="76"/>
      <c r="BH84" s="76"/>
      <c r="BI84" s="76"/>
      <c r="BJ84" s="76"/>
      <c r="BK84" s="76"/>
      <c r="BL84" s="76"/>
      <c r="BM84" s="76"/>
      <c r="BN84" s="76"/>
      <c r="BO84" s="76"/>
      <c r="BP84" s="76"/>
      <c r="BQ84" s="76"/>
      <c r="BR84" s="76"/>
      <c r="BS84" s="76"/>
      <c r="BT84" s="76"/>
    </row>
    <row r="85" spans="1:72" s="71" customFormat="1" ht="44.25" customHeight="1" x14ac:dyDescent="0.2">
      <c r="A85" s="674" t="s">
        <v>256</v>
      </c>
      <c r="B85" s="646"/>
      <c r="C85" s="675"/>
      <c r="D85" s="309" t="s">
        <v>52</v>
      </c>
      <c r="E85" s="308">
        <v>50</v>
      </c>
      <c r="F85" s="85"/>
      <c r="G85" s="85"/>
      <c r="H85" s="85"/>
      <c r="I85" s="85"/>
      <c r="J85" s="85"/>
      <c r="K85" s="85"/>
      <c r="Y85" s="76"/>
      <c r="Z85" s="76"/>
      <c r="AA85" s="76"/>
      <c r="AB85" s="76"/>
      <c r="AC85" s="76"/>
      <c r="AD85" s="76"/>
      <c r="AE85" s="76"/>
      <c r="AF85" s="76"/>
      <c r="AG85" s="76"/>
      <c r="AH85" s="76"/>
      <c r="AI85" s="76"/>
      <c r="AJ85" s="76"/>
      <c r="AK85" s="76"/>
      <c r="AL85" s="76"/>
      <c r="AM85" s="76"/>
      <c r="BG85" s="76"/>
      <c r="BH85" s="76"/>
      <c r="BI85" s="76"/>
      <c r="BJ85" s="76"/>
      <c r="BK85" s="76"/>
      <c r="BL85" s="76"/>
      <c r="BM85" s="76"/>
      <c r="BN85" s="76"/>
      <c r="BO85" s="76"/>
      <c r="BP85" s="76"/>
      <c r="BQ85" s="76"/>
      <c r="BR85" s="76"/>
      <c r="BS85" s="76"/>
      <c r="BT85" s="76"/>
    </row>
    <row r="86" spans="1:72" s="71" customFormat="1" ht="37.5" customHeight="1" x14ac:dyDescent="0.2">
      <c r="A86" s="674" t="s">
        <v>257</v>
      </c>
      <c r="B86" s="646"/>
      <c r="C86" s="675"/>
      <c r="D86" s="309" t="s">
        <v>52</v>
      </c>
      <c r="E86" s="308">
        <v>20</v>
      </c>
      <c r="F86" s="85"/>
      <c r="G86" s="90"/>
      <c r="H86" s="90"/>
    </row>
    <row r="87" spans="1:72" s="71" customFormat="1" x14ac:dyDescent="0.2">
      <c r="G87" s="90"/>
      <c r="H87" s="90"/>
      <c r="BG87" s="76"/>
      <c r="BH87" s="76"/>
      <c r="BI87" s="76"/>
      <c r="BJ87" s="76"/>
      <c r="BK87" s="76"/>
      <c r="BL87" s="76"/>
      <c r="BM87" s="76"/>
      <c r="BN87" s="76"/>
      <c r="BO87" s="76"/>
      <c r="BP87" s="76"/>
      <c r="BQ87" s="76"/>
      <c r="BR87" s="76"/>
      <c r="BS87" s="76"/>
      <c r="BT87" s="76"/>
    </row>
    <row r="88" spans="1:72" s="71" customFormat="1" x14ac:dyDescent="0.2">
      <c r="A88" s="88" t="s">
        <v>57</v>
      </c>
      <c r="K88" s="677" t="s">
        <v>58</v>
      </c>
      <c r="L88" s="677"/>
      <c r="M88" s="677"/>
      <c r="N88" s="677"/>
      <c r="O88" s="677"/>
      <c r="P88" s="677"/>
      <c r="Q88" s="677"/>
      <c r="R88" s="677"/>
      <c r="S88" s="677"/>
      <c r="T88" s="677"/>
      <c r="U88" s="677"/>
      <c r="V88" s="677"/>
      <c r="BG88" s="76"/>
      <c r="BH88" s="76"/>
      <c r="BI88" s="76"/>
      <c r="BJ88" s="76"/>
      <c r="BK88" s="76"/>
      <c r="BL88" s="76"/>
      <c r="BM88" s="76"/>
      <c r="BN88" s="76"/>
      <c r="BO88" s="76"/>
      <c r="BP88" s="76"/>
      <c r="BQ88" s="76"/>
      <c r="BR88" s="76"/>
      <c r="BS88" s="76"/>
      <c r="BT88" s="76"/>
    </row>
    <row r="89" spans="1:72" s="71" customFormat="1" x14ac:dyDescent="0.2">
      <c r="A89" s="589"/>
      <c r="B89" s="678"/>
      <c r="C89" s="678"/>
      <c r="D89" s="678"/>
      <c r="E89" s="678"/>
      <c r="F89" s="678"/>
      <c r="G89" s="678"/>
      <c r="H89" s="678"/>
      <c r="I89" s="678"/>
      <c r="J89" s="590"/>
      <c r="K89" s="128" t="s">
        <v>59</v>
      </c>
      <c r="L89" s="128" t="s">
        <v>60</v>
      </c>
      <c r="M89" s="128" t="s">
        <v>61</v>
      </c>
      <c r="N89" s="128" t="s">
        <v>62</v>
      </c>
      <c r="O89" s="128" t="s">
        <v>61</v>
      </c>
      <c r="P89" s="128" t="s">
        <v>63</v>
      </c>
      <c r="Q89" s="128" t="s">
        <v>63</v>
      </c>
      <c r="R89" s="128" t="s">
        <v>62</v>
      </c>
      <c r="S89" s="128" t="s">
        <v>64</v>
      </c>
      <c r="T89" s="128" t="s">
        <v>65</v>
      </c>
      <c r="U89" s="128" t="s">
        <v>66</v>
      </c>
      <c r="V89" s="128" t="s">
        <v>67</v>
      </c>
      <c r="W89" s="663"/>
      <c r="X89" s="663"/>
      <c r="Y89" s="663"/>
      <c r="Z89" s="663"/>
      <c r="AA89" s="663"/>
      <c r="AB89" s="663"/>
      <c r="AC89" s="663"/>
      <c r="AD89" s="663"/>
      <c r="AE89" s="118"/>
      <c r="AF89" s="118"/>
      <c r="AG89" s="118"/>
      <c r="AH89" s="118"/>
      <c r="AI89" s="663"/>
      <c r="AJ89" s="663"/>
      <c r="AK89" s="663"/>
      <c r="AL89" s="663"/>
      <c r="AM89" s="310"/>
      <c r="BG89" s="76"/>
      <c r="BH89" s="76"/>
      <c r="BI89" s="76"/>
      <c r="BJ89" s="76"/>
      <c r="BK89" s="76"/>
      <c r="BL89" s="76"/>
      <c r="BM89" s="76"/>
      <c r="BN89" s="76"/>
      <c r="BO89" s="76"/>
      <c r="BP89" s="76"/>
      <c r="BQ89" s="76"/>
      <c r="BR89" s="76"/>
      <c r="BS89" s="76"/>
      <c r="BT89" s="76"/>
    </row>
    <row r="90" spans="1:72" s="71" customFormat="1" ht="24.75" customHeight="1" x14ac:dyDescent="0.2">
      <c r="A90" s="669" t="str">
        <f t="shared" ref="A90:A103" si="0">+A63</f>
        <v xml:space="preserve">
Fortalecimiento y actualización de requerimientos que aplique en los componentes de la Estrategia GEL</v>
      </c>
      <c r="B90" s="670"/>
      <c r="C90" s="670"/>
      <c r="D90" s="670"/>
      <c r="E90" s="670"/>
      <c r="F90" s="670"/>
      <c r="G90" s="670"/>
      <c r="H90" s="670"/>
      <c r="I90" s="670"/>
      <c r="J90" s="671"/>
      <c r="K90" s="130" t="s">
        <v>69</v>
      </c>
      <c r="L90" s="121"/>
      <c r="M90" s="121"/>
      <c r="N90" s="121"/>
      <c r="O90" s="121"/>
      <c r="P90" s="121"/>
      <c r="Q90" s="121"/>
      <c r="R90" s="121"/>
      <c r="S90" s="121"/>
      <c r="T90" s="121"/>
      <c r="U90" s="121"/>
      <c r="V90" s="121"/>
      <c r="W90" s="663"/>
      <c r="X90" s="663"/>
      <c r="Y90" s="663"/>
      <c r="Z90" s="663"/>
      <c r="AA90" s="90"/>
      <c r="AB90" s="90"/>
      <c r="AC90" s="90"/>
      <c r="AD90" s="90"/>
      <c r="AE90" s="90"/>
      <c r="AF90" s="90"/>
      <c r="AG90" s="90"/>
      <c r="AH90" s="90"/>
      <c r="AI90" s="90"/>
      <c r="AJ90" s="90"/>
      <c r="AK90" s="90"/>
      <c r="AL90" s="90"/>
      <c r="AM90" s="311"/>
      <c r="BG90" s="76"/>
      <c r="BH90" s="76"/>
      <c r="BI90" s="76"/>
      <c r="BJ90" s="76"/>
      <c r="BK90" s="76"/>
      <c r="BL90" s="76"/>
      <c r="BM90" s="76"/>
      <c r="BN90" s="76"/>
      <c r="BO90" s="76"/>
      <c r="BP90" s="76"/>
      <c r="BQ90" s="76"/>
      <c r="BR90" s="76"/>
      <c r="BS90" s="76"/>
      <c r="BT90" s="76"/>
    </row>
    <row r="91" spans="1:72" s="71" customFormat="1" ht="37.5" customHeight="1" x14ac:dyDescent="0.2">
      <c r="A91" s="669" t="str">
        <f t="shared" si="0"/>
        <v>LLevar a cabo procesos  para la implementación de un Sistema de Gestión de Seguridad  de la Información (SGSI), siguiendo  lineamientos de la norma ISO 27000 y del respectivo componente de la Estrageria GEL (seguridad).</v>
      </c>
      <c r="B91" s="670"/>
      <c r="C91" s="670"/>
      <c r="D91" s="670"/>
      <c r="E91" s="670"/>
      <c r="F91" s="670"/>
      <c r="G91" s="670"/>
      <c r="H91" s="670"/>
      <c r="I91" s="670"/>
      <c r="J91" s="671"/>
      <c r="K91" s="130" t="s">
        <v>69</v>
      </c>
      <c r="L91" s="121"/>
      <c r="M91" s="121" t="s">
        <v>69</v>
      </c>
      <c r="N91" s="121"/>
      <c r="O91" s="121"/>
      <c r="P91" s="121"/>
      <c r="Q91" s="121"/>
      <c r="R91" s="121" t="s">
        <v>69</v>
      </c>
      <c r="S91" s="121" t="s">
        <v>258</v>
      </c>
      <c r="T91" s="121"/>
      <c r="U91" s="121"/>
      <c r="V91" s="121"/>
      <c r="W91" s="672"/>
      <c r="X91" s="673"/>
      <c r="Y91" s="673"/>
      <c r="Z91" s="673"/>
      <c r="AA91" s="673"/>
      <c r="AB91" s="90"/>
      <c r="AC91" s="90"/>
      <c r="AD91" s="90"/>
      <c r="AE91" s="90"/>
      <c r="AF91" s="90"/>
      <c r="AG91" s="90"/>
      <c r="AH91" s="90"/>
      <c r="AI91" s="90"/>
      <c r="AJ91" s="90"/>
      <c r="AK91" s="90"/>
      <c r="AL91" s="90"/>
      <c r="AM91" s="311"/>
      <c r="BG91" s="76"/>
      <c r="BH91" s="76"/>
      <c r="BI91" s="76"/>
      <c r="BJ91" s="76"/>
      <c r="BK91" s="76"/>
      <c r="BL91" s="76"/>
      <c r="BM91" s="76"/>
      <c r="BN91" s="76"/>
      <c r="BO91" s="76"/>
      <c r="BP91" s="76"/>
      <c r="BQ91" s="76"/>
      <c r="BR91" s="76"/>
      <c r="BS91" s="76"/>
      <c r="BT91" s="76"/>
    </row>
    <row r="92" spans="1:72" s="71" customFormat="1" ht="27.75" customHeight="1" x14ac:dyDescent="0.2">
      <c r="A92" s="669" t="str">
        <f t="shared" si="0"/>
        <v>Renovar, servicios TIC para automatización de procesos en línea, necesarios para la nueva sociedad de la información y el conocimiento</v>
      </c>
      <c r="B92" s="670"/>
      <c r="C92" s="670"/>
      <c r="D92" s="670"/>
      <c r="E92" s="670"/>
      <c r="F92" s="670"/>
      <c r="G92" s="670"/>
      <c r="H92" s="670"/>
      <c r="I92" s="670"/>
      <c r="J92" s="671"/>
      <c r="K92" s="130" t="s">
        <v>69</v>
      </c>
      <c r="L92" s="121"/>
      <c r="M92" s="121"/>
      <c r="N92" s="121"/>
      <c r="O92" s="121"/>
      <c r="P92" s="121"/>
      <c r="Q92" s="121"/>
      <c r="R92" s="121"/>
      <c r="S92" s="121"/>
      <c r="T92" s="121"/>
      <c r="U92" s="121"/>
      <c r="V92" s="121"/>
      <c r="W92" s="312"/>
      <c r="X92" s="312"/>
      <c r="Y92" s="312"/>
      <c r="Z92" s="312"/>
      <c r="AA92" s="312"/>
      <c r="AB92" s="90"/>
      <c r="AC92" s="90"/>
      <c r="AD92" s="90"/>
      <c r="AE92" s="90"/>
      <c r="AF92" s="90"/>
      <c r="AG92" s="90"/>
      <c r="AH92" s="90"/>
      <c r="AI92" s="90"/>
      <c r="AJ92" s="90"/>
      <c r="AK92" s="90"/>
      <c r="AL92" s="90"/>
      <c r="AM92" s="311"/>
      <c r="BG92" s="76"/>
      <c r="BH92" s="76"/>
      <c r="BI92" s="76"/>
      <c r="BJ92" s="76"/>
      <c r="BK92" s="76"/>
      <c r="BL92" s="76"/>
      <c r="BM92" s="76"/>
      <c r="BN92" s="76"/>
      <c r="BO92" s="76"/>
      <c r="BP92" s="76"/>
      <c r="BQ92" s="76"/>
      <c r="BR92" s="76"/>
      <c r="BS92" s="76"/>
      <c r="BT92" s="76"/>
    </row>
    <row r="93" spans="1:72" s="71" customFormat="1" ht="21.75" customHeight="1" x14ac:dyDescent="0.2">
      <c r="A93" s="669" t="str">
        <f t="shared" si="0"/>
        <v>Fortalecer la estrategia de redes sociales de Artesanías de Colombia</v>
      </c>
      <c r="B93" s="670"/>
      <c r="C93" s="670"/>
      <c r="D93" s="670"/>
      <c r="E93" s="670"/>
      <c r="F93" s="670"/>
      <c r="G93" s="670"/>
      <c r="H93" s="670"/>
      <c r="I93" s="670"/>
      <c r="J93" s="671"/>
      <c r="K93" s="130" t="s">
        <v>69</v>
      </c>
      <c r="L93" s="121"/>
      <c r="M93" s="121"/>
      <c r="N93" s="121"/>
      <c r="O93" s="121"/>
      <c r="P93" s="121"/>
      <c r="Q93" s="121"/>
      <c r="R93" s="121"/>
      <c r="S93" s="121"/>
      <c r="T93" s="121"/>
      <c r="U93" s="121"/>
      <c r="V93" s="121"/>
      <c r="W93" s="663"/>
      <c r="X93" s="663"/>
      <c r="Y93" s="663"/>
      <c r="Z93" s="663"/>
      <c r="AA93" s="90"/>
      <c r="AB93" s="90"/>
      <c r="AC93" s="90"/>
      <c r="AD93" s="90"/>
      <c r="AE93" s="90"/>
      <c r="AF93" s="90"/>
      <c r="AG93" s="90"/>
      <c r="AH93" s="90"/>
      <c r="AI93" s="90"/>
      <c r="AJ93" s="90"/>
      <c r="AK93" s="90"/>
      <c r="AL93" s="90"/>
      <c r="AM93" s="311"/>
      <c r="BG93" s="76"/>
      <c r="BH93" s="76"/>
      <c r="BI93" s="76"/>
      <c r="BJ93" s="76"/>
      <c r="BK93" s="76"/>
      <c r="BL93" s="76"/>
      <c r="BM93" s="76"/>
      <c r="BN93" s="76"/>
      <c r="BO93" s="76"/>
      <c r="BP93" s="76"/>
      <c r="BQ93" s="76"/>
      <c r="BR93" s="76"/>
      <c r="BS93" s="76"/>
      <c r="BT93" s="76"/>
    </row>
    <row r="94" spans="1:72" s="71" customFormat="1" ht="39" customHeight="1" x14ac:dyDescent="0.2">
      <c r="A94" s="669" t="str">
        <f t="shared" si="0"/>
        <v>Actualizar el sistema de información para la Artesanía (SIART), acorde a requerimientos tecnológicos y funcionales del mercado, incluir y prestar nuevos servicios en Línea, y/o dar mayor grado de automatización y funcionalidad a los existes.</v>
      </c>
      <c r="B94" s="670"/>
      <c r="C94" s="670"/>
      <c r="D94" s="670"/>
      <c r="E94" s="670"/>
      <c r="F94" s="670"/>
      <c r="G94" s="670"/>
      <c r="H94" s="670"/>
      <c r="I94" s="670"/>
      <c r="J94" s="671"/>
      <c r="K94" s="130" t="s">
        <v>69</v>
      </c>
      <c r="L94" s="121"/>
      <c r="M94" s="121"/>
      <c r="N94" s="121"/>
      <c r="O94" s="121" t="s">
        <v>69</v>
      </c>
      <c r="P94" s="121"/>
      <c r="Q94" s="121"/>
      <c r="R94" s="121"/>
      <c r="S94" s="121"/>
      <c r="T94" s="121"/>
      <c r="U94" s="121"/>
      <c r="V94" s="121"/>
      <c r="W94" s="118"/>
      <c r="X94" s="118"/>
      <c r="Y94" s="118"/>
      <c r="Z94" s="118"/>
      <c r="AA94" s="90"/>
      <c r="AB94" s="90"/>
      <c r="AC94" s="90"/>
      <c r="AD94" s="90"/>
      <c r="AE94" s="90"/>
      <c r="AF94" s="90"/>
      <c r="AG94" s="90"/>
      <c r="AH94" s="90"/>
      <c r="AI94" s="90"/>
      <c r="AJ94" s="90"/>
      <c r="AK94" s="90"/>
      <c r="AL94" s="90"/>
      <c r="AM94" s="311"/>
      <c r="BG94" s="76"/>
      <c r="BH94" s="76"/>
      <c r="BI94" s="76"/>
      <c r="BJ94" s="76"/>
      <c r="BK94" s="76"/>
      <c r="BL94" s="76"/>
      <c r="BM94" s="76"/>
      <c r="BN94" s="76"/>
      <c r="BO94" s="76"/>
      <c r="BP94" s="76"/>
      <c r="BQ94" s="76"/>
      <c r="BR94" s="76"/>
      <c r="BS94" s="76"/>
      <c r="BT94" s="76"/>
    </row>
    <row r="95" spans="1:72" s="71" customFormat="1" ht="44.25" customHeight="1" x14ac:dyDescent="0.2">
      <c r="A95" s="669" t="str">
        <f t="shared" si="0"/>
        <v>Actualizar, mantener y/o implementar sistemas de información y aplicativos de la entidad”</v>
      </c>
      <c r="B95" s="670"/>
      <c r="C95" s="670"/>
      <c r="D95" s="670"/>
      <c r="E95" s="670"/>
      <c r="F95" s="670"/>
      <c r="G95" s="670"/>
      <c r="H95" s="670"/>
      <c r="I95" s="670"/>
      <c r="J95" s="671"/>
      <c r="K95" s="130" t="s">
        <v>69</v>
      </c>
      <c r="L95" s="121"/>
      <c r="M95" s="121"/>
      <c r="N95" s="121"/>
      <c r="O95" s="121"/>
      <c r="P95" s="121"/>
      <c r="Q95" s="121" t="s">
        <v>69</v>
      </c>
      <c r="R95" s="121"/>
      <c r="S95" s="121"/>
      <c r="T95" s="121"/>
      <c r="U95" s="121"/>
      <c r="V95" s="121"/>
      <c r="W95" s="663"/>
      <c r="X95" s="663"/>
      <c r="Y95" s="663"/>
      <c r="Z95" s="663"/>
      <c r="AA95" s="90"/>
      <c r="AB95" s="90"/>
      <c r="AC95" s="90"/>
      <c r="AD95" s="90"/>
      <c r="AE95" s="90"/>
      <c r="AF95" s="90"/>
      <c r="AG95" s="90"/>
      <c r="AH95" s="90"/>
      <c r="AI95" s="90"/>
      <c r="AJ95" s="90"/>
      <c r="AK95" s="90"/>
      <c r="AL95" s="90"/>
      <c r="AM95" s="311"/>
      <c r="BG95" s="76"/>
      <c r="BH95" s="76"/>
      <c r="BI95" s="76"/>
      <c r="BJ95" s="76"/>
      <c r="BK95" s="76"/>
      <c r="BL95" s="76"/>
      <c r="BM95" s="76"/>
      <c r="BN95" s="76"/>
      <c r="BO95" s="76"/>
      <c r="BP95" s="76"/>
      <c r="BQ95" s="76"/>
      <c r="BR95" s="76"/>
      <c r="BS95" s="76"/>
      <c r="BT95" s="76"/>
    </row>
    <row r="96" spans="1:72" s="71" customFormat="1" ht="52.5" customHeight="1" x14ac:dyDescent="0.2">
      <c r="A96" s="669" t="str">
        <f t="shared" si="0"/>
        <v>Definir, designar y suministrar servicios TIC requeridos para el funcionamiento de los servicios ofrecidos, en lo posible nuevos enfoques tipo Infraestructura como Servicio (IaaS), Software como Servicio (SaaS), y Computación en la Nube, entre otros.</v>
      </c>
      <c r="B96" s="670"/>
      <c r="C96" s="670"/>
      <c r="D96" s="670"/>
      <c r="E96" s="670"/>
      <c r="F96" s="670"/>
      <c r="G96" s="670"/>
      <c r="H96" s="670"/>
      <c r="I96" s="670"/>
      <c r="J96" s="671"/>
      <c r="K96" s="130" t="s">
        <v>69</v>
      </c>
      <c r="L96" s="121"/>
      <c r="M96" s="121" t="s">
        <v>69</v>
      </c>
      <c r="N96" s="121"/>
      <c r="O96" s="121"/>
      <c r="P96" s="121"/>
      <c r="Q96" s="121"/>
      <c r="R96" s="121"/>
      <c r="S96" s="121"/>
      <c r="T96" s="121"/>
      <c r="U96" s="121"/>
      <c r="V96" s="121"/>
      <c r="W96" s="663"/>
      <c r="X96" s="663"/>
      <c r="Y96" s="663"/>
      <c r="Z96" s="663"/>
      <c r="AA96" s="90"/>
      <c r="AB96" s="90"/>
      <c r="AC96" s="90"/>
      <c r="AD96" s="90"/>
      <c r="AE96" s="90"/>
      <c r="AF96" s="90"/>
      <c r="AG96" s="90"/>
      <c r="AH96" s="90"/>
      <c r="AI96" s="90"/>
      <c r="AJ96" s="90"/>
      <c r="AK96" s="90"/>
      <c r="AL96" s="90"/>
      <c r="AM96" s="311"/>
      <c r="BG96" s="76"/>
      <c r="BH96" s="76"/>
      <c r="BI96" s="76"/>
      <c r="BJ96" s="76"/>
      <c r="BK96" s="76"/>
      <c r="BL96" s="76"/>
      <c r="BM96" s="76"/>
      <c r="BN96" s="76"/>
      <c r="BO96" s="76"/>
      <c r="BP96" s="76"/>
      <c r="BQ96" s="76"/>
      <c r="BR96" s="76"/>
      <c r="BS96" s="76"/>
      <c r="BT96" s="76"/>
    </row>
    <row r="97" spans="1:72" s="71" customFormat="1" ht="23.25" customHeight="1" x14ac:dyDescent="0.2">
      <c r="A97" s="669" t="str">
        <f t="shared" si="0"/>
        <v>Servicios de mantenimiento, reparación y atención del parque TI de la Entidad</v>
      </c>
      <c r="B97" s="670"/>
      <c r="C97" s="670"/>
      <c r="D97" s="670"/>
      <c r="E97" s="670"/>
      <c r="F97" s="670"/>
      <c r="G97" s="670"/>
      <c r="H97" s="670"/>
      <c r="I97" s="670"/>
      <c r="J97" s="671"/>
      <c r="K97" s="130" t="s">
        <v>69</v>
      </c>
      <c r="L97" s="121"/>
      <c r="M97" s="121"/>
      <c r="N97" s="121"/>
      <c r="O97" s="121"/>
      <c r="P97" s="121"/>
      <c r="Q97" s="121"/>
      <c r="R97" s="121"/>
      <c r="S97" s="121"/>
      <c r="T97" s="121"/>
      <c r="U97" s="121"/>
      <c r="V97" s="121"/>
      <c r="W97" s="118"/>
      <c r="X97" s="118"/>
      <c r="Y97" s="118"/>
      <c r="Z97" s="118"/>
      <c r="AA97" s="90"/>
      <c r="AB97" s="90"/>
      <c r="AC97" s="90"/>
      <c r="AD97" s="90"/>
      <c r="AE97" s="90"/>
      <c r="AF97" s="90"/>
      <c r="AG97" s="90"/>
      <c r="AH97" s="90"/>
      <c r="AI97" s="90"/>
      <c r="AJ97" s="90"/>
      <c r="AK97" s="90"/>
      <c r="AL97" s="90"/>
      <c r="AM97" s="311"/>
      <c r="BG97" s="76"/>
      <c r="BH97" s="76"/>
      <c r="BI97" s="76"/>
      <c r="BJ97" s="76"/>
      <c r="BK97" s="76"/>
      <c r="BL97" s="76"/>
      <c r="BM97" s="76"/>
      <c r="BN97" s="76"/>
      <c r="BO97" s="76"/>
      <c r="BP97" s="76"/>
      <c r="BQ97" s="76"/>
      <c r="BR97" s="76"/>
      <c r="BS97" s="76"/>
      <c r="BT97" s="76"/>
    </row>
    <row r="98" spans="1:72" s="71" customFormat="1" ht="35.25" customHeight="1" x14ac:dyDescent="0.2">
      <c r="A98" s="669" t="str">
        <f t="shared" si="0"/>
        <v>Recibir asistencia técnica en la administración y operación de la Infraestructura y servicios TIC</v>
      </c>
      <c r="B98" s="670"/>
      <c r="C98" s="670"/>
      <c r="D98" s="670"/>
      <c r="E98" s="670"/>
      <c r="F98" s="670"/>
      <c r="G98" s="670"/>
      <c r="H98" s="670"/>
      <c r="I98" s="670"/>
      <c r="J98" s="671"/>
      <c r="K98" s="130" t="s">
        <v>69</v>
      </c>
      <c r="L98" s="121"/>
      <c r="M98" s="121"/>
      <c r="N98" s="121"/>
      <c r="O98" s="121"/>
      <c r="P98" s="121"/>
      <c r="Q98" s="121"/>
      <c r="R98" s="121"/>
      <c r="S98" s="121"/>
      <c r="T98" s="121"/>
      <c r="U98" s="121"/>
      <c r="V98" s="121"/>
      <c r="W98" s="118"/>
      <c r="X98" s="118"/>
      <c r="Y98" s="118"/>
      <c r="Z98" s="118"/>
      <c r="AA98" s="90"/>
      <c r="AB98" s="90"/>
      <c r="AC98" s="90"/>
      <c r="AD98" s="90"/>
      <c r="AE98" s="90"/>
      <c r="AF98" s="90"/>
      <c r="AG98" s="90"/>
      <c r="AH98" s="90"/>
      <c r="AI98" s="90"/>
      <c r="AJ98" s="90"/>
      <c r="AK98" s="90"/>
      <c r="AL98" s="90"/>
      <c r="AM98" s="311"/>
      <c r="BG98" s="76"/>
      <c r="BH98" s="76"/>
      <c r="BI98" s="76"/>
      <c r="BJ98" s="76"/>
      <c r="BK98" s="76"/>
      <c r="BL98" s="76"/>
      <c r="BM98" s="76"/>
      <c r="BN98" s="76"/>
      <c r="BO98" s="76"/>
      <c r="BP98" s="76"/>
      <c r="BQ98" s="76"/>
      <c r="BR98" s="76"/>
      <c r="BS98" s="76"/>
      <c r="BT98" s="76"/>
    </row>
    <row r="99" spans="1:72" s="71" customFormat="1" ht="35.25" customHeight="1" x14ac:dyDescent="0.2">
      <c r="A99" s="669" t="str">
        <f t="shared" si="0"/>
        <v>Disponer y proveer el software y/o servicios que permita la informatización  y/o  auntomatización de procesos de ofimatica, diseño, seguridad y demás requeridos.</v>
      </c>
      <c r="B99" s="670"/>
      <c r="C99" s="670"/>
      <c r="D99" s="670"/>
      <c r="E99" s="670"/>
      <c r="F99" s="670"/>
      <c r="G99" s="670"/>
      <c r="H99" s="670"/>
      <c r="I99" s="670"/>
      <c r="J99" s="671"/>
      <c r="K99" s="130"/>
      <c r="L99" s="121"/>
      <c r="M99" s="121"/>
      <c r="N99" s="121"/>
      <c r="O99" s="121" t="s">
        <v>69</v>
      </c>
      <c r="P99" s="121"/>
      <c r="Q99" s="121"/>
      <c r="R99" s="121"/>
      <c r="S99" s="121"/>
      <c r="T99" s="121"/>
      <c r="U99" s="121"/>
      <c r="V99" s="121"/>
      <c r="BG99" s="76"/>
      <c r="BH99" s="76"/>
      <c r="BI99" s="76"/>
      <c r="BJ99" s="76"/>
      <c r="BK99" s="76"/>
      <c r="BL99" s="76"/>
      <c r="BM99" s="76"/>
      <c r="BN99" s="76"/>
      <c r="BO99" s="76"/>
      <c r="BP99" s="76"/>
      <c r="BQ99" s="76"/>
      <c r="BR99" s="76"/>
      <c r="BS99" s="76"/>
      <c r="BT99" s="76"/>
    </row>
    <row r="100" spans="1:72" s="71" customFormat="1" ht="26.25" customHeight="1" x14ac:dyDescent="0.2">
      <c r="A100" s="669" t="str">
        <f t="shared" si="0"/>
        <v>Realizar procesos tendientes a la actualización y resposición del parque TI en el respectivo grado de osbosolescencia, y de la Infraestructura y servicos TIC.</v>
      </c>
      <c r="B100" s="670"/>
      <c r="C100" s="670"/>
      <c r="D100" s="670"/>
      <c r="E100" s="670"/>
      <c r="F100" s="670"/>
      <c r="G100" s="670"/>
      <c r="H100" s="670"/>
      <c r="I100" s="670"/>
      <c r="J100" s="671"/>
      <c r="K100" s="130"/>
      <c r="L100" s="121"/>
      <c r="M100" s="121"/>
      <c r="N100" s="121"/>
      <c r="O100" s="121" t="s">
        <v>69</v>
      </c>
      <c r="P100" s="121"/>
      <c r="Q100" s="121"/>
      <c r="R100" s="121"/>
      <c r="S100" s="121"/>
      <c r="T100" s="121"/>
      <c r="U100" s="121"/>
      <c r="V100" s="121"/>
      <c r="BG100" s="76"/>
      <c r="BH100" s="76"/>
      <c r="BI100" s="76"/>
      <c r="BJ100" s="76"/>
      <c r="BK100" s="76"/>
      <c r="BL100" s="76"/>
      <c r="BM100" s="76"/>
      <c r="BN100" s="76"/>
      <c r="BO100" s="76"/>
      <c r="BP100" s="76"/>
      <c r="BQ100" s="76"/>
      <c r="BR100" s="76"/>
      <c r="BS100" s="76"/>
      <c r="BT100" s="76"/>
    </row>
    <row r="101" spans="1:72" s="71" customFormat="1" ht="26.25" customHeight="1" x14ac:dyDescent="0.2">
      <c r="A101" s="669" t="str">
        <f t="shared" si="0"/>
        <v>Actualizar las publicaciones, servicios y contenidos del portal ofrecidos en la web</v>
      </c>
      <c r="B101" s="670"/>
      <c r="C101" s="670"/>
      <c r="D101" s="670"/>
      <c r="E101" s="670"/>
      <c r="F101" s="670"/>
      <c r="G101" s="670"/>
      <c r="H101" s="670"/>
      <c r="I101" s="670"/>
      <c r="J101" s="671"/>
      <c r="K101" s="130" t="s">
        <v>69</v>
      </c>
      <c r="L101" s="121"/>
      <c r="M101" s="121"/>
      <c r="N101" s="121"/>
      <c r="O101" s="121"/>
      <c r="P101" s="121"/>
      <c r="Q101" s="121"/>
      <c r="R101" s="121"/>
      <c r="S101" s="121"/>
      <c r="T101" s="121"/>
      <c r="U101" s="121"/>
      <c r="V101" s="121"/>
      <c r="BG101" s="76"/>
      <c r="BH101" s="76"/>
      <c r="BI101" s="76"/>
      <c r="BJ101" s="76"/>
      <c r="BK101" s="76"/>
      <c r="BL101" s="76"/>
      <c r="BM101" s="76"/>
      <c r="BN101" s="76"/>
      <c r="BO101" s="76"/>
      <c r="BP101" s="76"/>
      <c r="BQ101" s="76"/>
      <c r="BR101" s="76"/>
      <c r="BS101" s="76"/>
      <c r="BT101" s="76"/>
    </row>
    <row r="102" spans="1:72" s="71" customFormat="1" ht="27" customHeight="1" x14ac:dyDescent="0.2">
      <c r="A102" s="669" t="str">
        <f t="shared" si="0"/>
        <v>Llevar a cabo procesos tipo gestión del cambo y cultural, dirigidos puntualmente a los artesanos que aún adoptado, apropiado y hecho de uso de SIART, y demás recursos  y servicios TIC, en sus procesos cotidianos.</v>
      </c>
      <c r="B102" s="670"/>
      <c r="C102" s="670"/>
      <c r="D102" s="670"/>
      <c r="E102" s="670"/>
      <c r="F102" s="670"/>
      <c r="G102" s="670"/>
      <c r="H102" s="670"/>
      <c r="I102" s="670"/>
      <c r="J102" s="671"/>
      <c r="K102" s="130"/>
      <c r="L102" s="121"/>
      <c r="M102" s="121"/>
      <c r="N102" s="121"/>
      <c r="O102" s="121"/>
      <c r="P102" s="121"/>
      <c r="Q102" s="121"/>
      <c r="R102" s="121" t="s">
        <v>69</v>
      </c>
      <c r="S102" s="121"/>
      <c r="T102" s="121"/>
      <c r="U102" s="121"/>
      <c r="V102" s="121"/>
      <c r="BG102" s="76"/>
      <c r="BH102" s="76"/>
      <c r="BI102" s="76"/>
      <c r="BJ102" s="76"/>
      <c r="BK102" s="76"/>
      <c r="BL102" s="76"/>
      <c r="BM102" s="76"/>
      <c r="BN102" s="76"/>
      <c r="BO102" s="76"/>
      <c r="BP102" s="76"/>
      <c r="BQ102" s="76"/>
      <c r="BR102" s="76"/>
      <c r="BS102" s="76"/>
      <c r="BT102" s="76"/>
    </row>
    <row r="103" spans="1:72" s="71" customFormat="1" ht="33.75" customHeight="1" x14ac:dyDescent="0.2">
      <c r="A103" s="669" t="str">
        <f t="shared" si="0"/>
        <v>Establecer y llevar a cabo un plan incentivos a los artesanos que han participado en el programa de capacitación en uso de las TIC"s, el SIART y su servicios</v>
      </c>
      <c r="B103" s="670"/>
      <c r="C103" s="670"/>
      <c r="D103" s="670"/>
      <c r="E103" s="670"/>
      <c r="F103" s="670"/>
      <c r="G103" s="670"/>
      <c r="H103" s="670"/>
      <c r="I103" s="670"/>
      <c r="J103" s="671"/>
      <c r="K103" s="130"/>
      <c r="L103" s="121"/>
      <c r="M103" s="121"/>
      <c r="N103" s="121"/>
      <c r="O103" s="121"/>
      <c r="P103" s="121"/>
      <c r="Q103" s="121"/>
      <c r="R103" s="121" t="s">
        <v>69</v>
      </c>
      <c r="S103" s="121"/>
      <c r="T103" s="121"/>
      <c r="U103" s="121"/>
      <c r="V103" s="121"/>
      <c r="BG103" s="76"/>
      <c r="BH103" s="76"/>
      <c r="BI103" s="76"/>
      <c r="BJ103" s="76"/>
      <c r="BK103" s="76"/>
      <c r="BL103" s="76"/>
      <c r="BM103" s="76"/>
      <c r="BN103" s="76"/>
      <c r="BO103" s="76"/>
      <c r="BP103" s="76"/>
      <c r="BQ103" s="76"/>
      <c r="BR103" s="76"/>
      <c r="BS103" s="76"/>
      <c r="BT103" s="76"/>
    </row>
    <row r="104" spans="1:72" x14ac:dyDescent="0.2">
      <c r="A104" s="71"/>
      <c r="B104" s="71"/>
      <c r="C104" s="71"/>
      <c r="D104" s="71"/>
      <c r="E104" s="71"/>
      <c r="F104" s="71"/>
      <c r="G104" s="71"/>
      <c r="H104" s="71"/>
      <c r="I104" s="71"/>
      <c r="J104" s="71"/>
    </row>
    <row r="105" spans="1:72" s="71" customFormat="1" x14ac:dyDescent="0.2">
      <c r="Y105" s="76"/>
      <c r="Z105" s="76"/>
      <c r="AA105" s="76"/>
      <c r="AB105" s="76"/>
      <c r="AC105" s="76"/>
      <c r="AD105" s="76"/>
      <c r="AE105" s="76"/>
      <c r="AF105" s="76"/>
      <c r="AG105" s="76"/>
      <c r="AH105" s="76"/>
      <c r="AI105" s="76"/>
      <c r="AJ105" s="76"/>
      <c r="AK105" s="76"/>
      <c r="AL105" s="76"/>
      <c r="AM105" s="76"/>
      <c r="BG105" s="76"/>
      <c r="BH105" s="76"/>
      <c r="BI105" s="76"/>
      <c r="BJ105" s="76"/>
      <c r="BK105" s="76"/>
      <c r="BL105" s="76"/>
      <c r="BM105" s="76"/>
      <c r="BN105" s="76"/>
      <c r="BO105" s="76"/>
      <c r="BP105" s="76"/>
      <c r="BQ105" s="76"/>
      <c r="BR105" s="76"/>
      <c r="BS105" s="76"/>
      <c r="BT105" s="76"/>
    </row>
    <row r="106" spans="1:72" s="71" customFormat="1" x14ac:dyDescent="0.2">
      <c r="Y106" s="76"/>
      <c r="Z106" s="76"/>
      <c r="AA106" s="76"/>
      <c r="AB106" s="76"/>
      <c r="AC106" s="76"/>
      <c r="AD106" s="76"/>
      <c r="AE106" s="76"/>
      <c r="AF106" s="76"/>
      <c r="AG106" s="76"/>
      <c r="AH106" s="76"/>
      <c r="AI106" s="76"/>
      <c r="AJ106" s="76"/>
      <c r="AK106" s="76"/>
      <c r="AL106" s="76"/>
      <c r="AM106" s="76"/>
      <c r="BG106" s="76"/>
      <c r="BH106" s="76"/>
      <c r="BI106" s="76"/>
      <c r="BJ106" s="76"/>
      <c r="BK106" s="76"/>
      <c r="BL106" s="76"/>
      <c r="BM106" s="76"/>
      <c r="BN106" s="76"/>
      <c r="BO106" s="76"/>
      <c r="BP106" s="76"/>
      <c r="BQ106" s="76"/>
      <c r="BR106" s="76"/>
      <c r="BS106" s="76"/>
      <c r="BT106" s="76"/>
    </row>
    <row r="107" spans="1:72" s="71" customFormat="1" x14ac:dyDescent="0.2">
      <c r="Y107" s="76"/>
      <c r="Z107" s="76"/>
      <c r="AA107" s="76"/>
      <c r="AB107" s="76"/>
      <c r="AC107" s="76"/>
      <c r="AD107" s="76"/>
      <c r="AE107" s="76"/>
      <c r="AF107" s="76"/>
      <c r="AG107" s="76"/>
      <c r="AH107" s="76"/>
      <c r="AI107" s="76"/>
      <c r="AJ107" s="76"/>
      <c r="AK107" s="76"/>
      <c r="AL107" s="76"/>
      <c r="AM107" s="76"/>
      <c r="BG107" s="76"/>
      <c r="BH107" s="76"/>
      <c r="BI107" s="76"/>
      <c r="BJ107" s="76"/>
      <c r="BK107" s="76"/>
      <c r="BL107" s="76"/>
      <c r="BM107" s="76"/>
      <c r="BN107" s="76"/>
      <c r="BO107" s="76"/>
      <c r="BP107" s="76"/>
      <c r="BQ107" s="76"/>
      <c r="BR107" s="76"/>
      <c r="BS107" s="76"/>
      <c r="BT107" s="76"/>
    </row>
    <row r="108" spans="1:72" s="71" customFormat="1" x14ac:dyDescent="0.2">
      <c r="Y108" s="76"/>
      <c r="Z108" s="76"/>
      <c r="AA108" s="76"/>
      <c r="AB108" s="76"/>
      <c r="AC108" s="76"/>
      <c r="AD108" s="76"/>
      <c r="AE108" s="76"/>
      <c r="AF108" s="76"/>
      <c r="AG108" s="76"/>
      <c r="AH108" s="76"/>
      <c r="AI108" s="76"/>
      <c r="AJ108" s="76"/>
      <c r="AK108" s="76"/>
      <c r="AL108" s="76"/>
      <c r="AM108" s="76"/>
      <c r="BG108" s="76"/>
      <c r="BH108" s="76"/>
      <c r="BI108" s="76"/>
      <c r="BJ108" s="76"/>
      <c r="BK108" s="76"/>
      <c r="BL108" s="76"/>
      <c r="BM108" s="76"/>
      <c r="BN108" s="76"/>
      <c r="BO108" s="76"/>
      <c r="BP108" s="76"/>
      <c r="BQ108" s="76"/>
      <c r="BR108" s="76"/>
      <c r="BS108" s="76"/>
      <c r="BT108" s="76"/>
    </row>
    <row r="109" spans="1:72" s="71" customFormat="1" x14ac:dyDescent="0.2">
      <c r="Y109" s="76"/>
      <c r="Z109" s="76"/>
      <c r="AA109" s="76"/>
      <c r="AB109" s="76"/>
      <c r="AC109" s="76"/>
      <c r="AD109" s="76"/>
      <c r="AE109" s="76"/>
      <c r="AF109" s="76"/>
      <c r="AG109" s="76"/>
      <c r="AH109" s="76"/>
      <c r="AI109" s="76"/>
      <c r="AJ109" s="76"/>
      <c r="AK109" s="76"/>
      <c r="AL109" s="76"/>
      <c r="AM109" s="76"/>
      <c r="BG109" s="76"/>
      <c r="BH109" s="76"/>
      <c r="BI109" s="76"/>
      <c r="BJ109" s="76"/>
      <c r="BK109" s="76"/>
      <c r="BL109" s="76"/>
      <c r="BM109" s="76"/>
      <c r="BN109" s="76"/>
      <c r="BO109" s="76"/>
      <c r="BP109" s="76"/>
      <c r="BQ109" s="76"/>
      <c r="BR109" s="76"/>
      <c r="BS109" s="76"/>
      <c r="BT109" s="76"/>
    </row>
    <row r="110" spans="1:72" s="71" customFormat="1" x14ac:dyDescent="0.2">
      <c r="Y110" s="76"/>
      <c r="Z110" s="76"/>
      <c r="AA110" s="76"/>
      <c r="AB110" s="76"/>
      <c r="AC110" s="76"/>
      <c r="AD110" s="76"/>
      <c r="AE110" s="76"/>
      <c r="AF110" s="76"/>
      <c r="AG110" s="76"/>
      <c r="AH110" s="76"/>
      <c r="AI110" s="76"/>
      <c r="AJ110" s="76"/>
      <c r="AK110" s="76"/>
      <c r="AL110" s="76"/>
      <c r="AM110" s="76"/>
      <c r="BG110" s="76"/>
      <c r="BH110" s="76"/>
      <c r="BI110" s="76"/>
      <c r="BJ110" s="76"/>
      <c r="BK110" s="76"/>
      <c r="BL110" s="76"/>
      <c r="BM110" s="76"/>
      <c r="BN110" s="76"/>
      <c r="BO110" s="76"/>
      <c r="BP110" s="76"/>
      <c r="BQ110" s="76"/>
      <c r="BR110" s="76"/>
      <c r="BS110" s="76"/>
      <c r="BT110" s="76"/>
    </row>
    <row r="111" spans="1:72" s="71" customFormat="1" x14ac:dyDescent="0.2">
      <c r="Y111" s="76"/>
      <c r="Z111" s="76"/>
      <c r="AA111" s="76"/>
      <c r="AB111" s="76"/>
      <c r="AC111" s="76"/>
      <c r="AD111" s="76"/>
      <c r="AE111" s="76"/>
      <c r="AF111" s="76"/>
      <c r="AG111" s="76"/>
      <c r="AH111" s="76"/>
      <c r="AI111" s="76"/>
      <c r="AJ111" s="76"/>
      <c r="AK111" s="76"/>
      <c r="AL111" s="76"/>
      <c r="AM111" s="76"/>
      <c r="BG111" s="76"/>
      <c r="BH111" s="76"/>
      <c r="BI111" s="76"/>
      <c r="BJ111" s="76"/>
      <c r="BK111" s="76"/>
      <c r="BL111" s="76"/>
      <c r="BM111" s="76"/>
      <c r="BN111" s="76"/>
      <c r="BO111" s="76"/>
      <c r="BP111" s="76"/>
      <c r="BQ111" s="76"/>
      <c r="BR111" s="76"/>
      <c r="BS111" s="76"/>
      <c r="BT111" s="76"/>
    </row>
    <row r="112" spans="1:72" s="71" customFormat="1" x14ac:dyDescent="0.2">
      <c r="Y112" s="76"/>
      <c r="Z112" s="76"/>
      <c r="AA112" s="76"/>
      <c r="AB112" s="76"/>
      <c r="AC112" s="76"/>
      <c r="AD112" s="76"/>
      <c r="AE112" s="76"/>
      <c r="AF112" s="76"/>
      <c r="AG112" s="76"/>
      <c r="AH112" s="76"/>
      <c r="AI112" s="76"/>
      <c r="AJ112" s="76"/>
      <c r="AK112" s="76"/>
      <c r="AL112" s="76"/>
      <c r="AM112" s="76"/>
      <c r="BG112" s="76"/>
      <c r="BH112" s="76"/>
      <c r="BI112" s="76"/>
      <c r="BJ112" s="76"/>
      <c r="BK112" s="76"/>
      <c r="BL112" s="76"/>
      <c r="BM112" s="76"/>
      <c r="BN112" s="76"/>
      <c r="BO112" s="76"/>
      <c r="BP112" s="76"/>
      <c r="BQ112" s="76"/>
      <c r="BR112" s="76"/>
      <c r="BS112" s="76"/>
      <c r="BT112" s="76"/>
    </row>
    <row r="113" spans="25:72" s="71" customFormat="1" x14ac:dyDescent="0.2">
      <c r="Y113" s="76"/>
      <c r="Z113" s="76"/>
      <c r="AA113" s="76"/>
      <c r="AB113" s="76"/>
      <c r="AC113" s="76"/>
      <c r="AD113" s="76"/>
      <c r="AE113" s="76"/>
      <c r="AF113" s="76"/>
      <c r="AG113" s="76"/>
      <c r="AH113" s="76"/>
      <c r="AI113" s="76"/>
      <c r="AJ113" s="76"/>
      <c r="AK113" s="76"/>
      <c r="AL113" s="76"/>
      <c r="AM113" s="76"/>
      <c r="BG113" s="76"/>
      <c r="BH113" s="76"/>
      <c r="BI113" s="76"/>
      <c r="BJ113" s="76"/>
      <c r="BK113" s="76"/>
      <c r="BL113" s="76"/>
      <c r="BM113" s="76"/>
      <c r="BN113" s="76"/>
      <c r="BO113" s="76"/>
      <c r="BP113" s="76"/>
      <c r="BQ113" s="76"/>
      <c r="BR113" s="76"/>
      <c r="BS113" s="76"/>
      <c r="BT113" s="76"/>
    </row>
    <row r="114" spans="25:72" s="71" customFormat="1" x14ac:dyDescent="0.2">
      <c r="Y114" s="76"/>
      <c r="Z114" s="76"/>
      <c r="AA114" s="76"/>
      <c r="AB114" s="76"/>
      <c r="AC114" s="76"/>
      <c r="AD114" s="76"/>
      <c r="AE114" s="76"/>
      <c r="AF114" s="76"/>
      <c r="AG114" s="76"/>
      <c r="AH114" s="76"/>
      <c r="AI114" s="76"/>
      <c r="AJ114" s="76"/>
      <c r="AK114" s="76"/>
      <c r="AL114" s="76"/>
      <c r="AM114" s="76"/>
      <c r="BG114" s="76"/>
      <c r="BH114" s="76"/>
      <c r="BI114" s="76"/>
      <c r="BJ114" s="76"/>
      <c r="BK114" s="76"/>
      <c r="BL114" s="76"/>
      <c r="BM114" s="76"/>
      <c r="BN114" s="76"/>
      <c r="BO114" s="76"/>
      <c r="BP114" s="76"/>
      <c r="BQ114" s="76"/>
      <c r="BR114" s="76"/>
      <c r="BS114" s="76"/>
      <c r="BT114" s="76"/>
    </row>
    <row r="115" spans="25:72" s="71" customFormat="1" x14ac:dyDescent="0.2">
      <c r="Y115" s="76"/>
      <c r="Z115" s="76"/>
      <c r="AA115" s="76"/>
      <c r="AB115" s="76"/>
      <c r="AC115" s="76"/>
      <c r="AD115" s="76"/>
      <c r="AE115" s="76"/>
      <c r="AF115" s="76"/>
      <c r="AG115" s="76"/>
      <c r="AH115" s="76"/>
      <c r="AI115" s="76"/>
      <c r="AJ115" s="76"/>
      <c r="AK115" s="76"/>
      <c r="AL115" s="76"/>
      <c r="AM115" s="76"/>
      <c r="BG115" s="76"/>
      <c r="BH115" s="76"/>
      <c r="BI115" s="76"/>
      <c r="BJ115" s="76"/>
      <c r="BK115" s="76"/>
      <c r="BL115" s="76"/>
      <c r="BM115" s="76"/>
      <c r="BN115" s="76"/>
      <c r="BO115" s="76"/>
      <c r="BP115" s="76"/>
      <c r="BQ115" s="76"/>
      <c r="BR115" s="76"/>
      <c r="BS115" s="76"/>
      <c r="BT115" s="76"/>
    </row>
    <row r="116" spans="25:72" s="71" customFormat="1" x14ac:dyDescent="0.2">
      <c r="Y116" s="76"/>
      <c r="Z116" s="76"/>
      <c r="AA116" s="76"/>
      <c r="AB116" s="76"/>
      <c r="AC116" s="76"/>
      <c r="AD116" s="76"/>
      <c r="AE116" s="76"/>
      <c r="AF116" s="76"/>
      <c r="AG116" s="76"/>
      <c r="AH116" s="76"/>
      <c r="AI116" s="76"/>
      <c r="AJ116" s="76"/>
      <c r="AK116" s="76"/>
      <c r="AL116" s="76"/>
      <c r="AM116" s="76"/>
      <c r="BG116" s="76"/>
      <c r="BH116" s="76"/>
      <c r="BI116" s="76"/>
      <c r="BJ116" s="76"/>
      <c r="BK116" s="76"/>
      <c r="BL116" s="76"/>
      <c r="BM116" s="76"/>
      <c r="BN116" s="76"/>
      <c r="BO116" s="76"/>
      <c r="BP116" s="76"/>
      <c r="BQ116" s="76"/>
      <c r="BR116" s="76"/>
      <c r="BS116" s="76"/>
      <c r="BT116" s="76"/>
    </row>
    <row r="117" spans="25:72" s="71" customFormat="1" x14ac:dyDescent="0.2">
      <c r="Y117" s="76"/>
      <c r="Z117" s="76"/>
      <c r="AA117" s="76"/>
      <c r="AB117" s="76"/>
      <c r="AC117" s="76"/>
      <c r="AD117" s="76"/>
      <c r="AE117" s="76"/>
      <c r="AF117" s="76"/>
      <c r="AG117" s="76"/>
      <c r="AH117" s="76"/>
      <c r="AI117" s="76"/>
      <c r="AJ117" s="76"/>
      <c r="AK117" s="76"/>
      <c r="AL117" s="76"/>
      <c r="AM117" s="76"/>
      <c r="BG117" s="76"/>
      <c r="BH117" s="76"/>
      <c r="BI117" s="76"/>
      <c r="BJ117" s="76"/>
      <c r="BK117" s="76"/>
      <c r="BL117" s="76"/>
      <c r="BM117" s="76"/>
      <c r="BN117" s="76"/>
      <c r="BO117" s="76"/>
      <c r="BP117" s="76"/>
      <c r="BQ117" s="76"/>
      <c r="BR117" s="76"/>
      <c r="BS117" s="76"/>
      <c r="BT117" s="76"/>
    </row>
    <row r="118" spans="25:72" s="71" customFormat="1" x14ac:dyDescent="0.2">
      <c r="Y118" s="76"/>
      <c r="Z118" s="76"/>
      <c r="AA118" s="76"/>
      <c r="AB118" s="76"/>
      <c r="AC118" s="76"/>
      <c r="AD118" s="76"/>
      <c r="AE118" s="76"/>
      <c r="AF118" s="76"/>
      <c r="AG118" s="76"/>
      <c r="AH118" s="76"/>
      <c r="AI118" s="76"/>
      <c r="AJ118" s="76"/>
      <c r="AK118" s="76"/>
      <c r="AL118" s="76"/>
      <c r="AM118" s="76"/>
      <c r="BG118" s="76"/>
      <c r="BH118" s="76"/>
      <c r="BI118" s="76"/>
      <c r="BJ118" s="76"/>
      <c r="BK118" s="76"/>
      <c r="BL118" s="76"/>
      <c r="BM118" s="76"/>
      <c r="BN118" s="76"/>
      <c r="BO118" s="76"/>
      <c r="BP118" s="76"/>
      <c r="BQ118" s="76"/>
      <c r="BR118" s="76"/>
      <c r="BS118" s="76"/>
      <c r="BT118" s="76"/>
    </row>
    <row r="119" spans="25:72" s="138" customFormat="1" x14ac:dyDescent="0.2"/>
    <row r="120" spans="25:72" s="138" customFormat="1" x14ac:dyDescent="0.2"/>
    <row r="121" spans="25:72" s="138" customFormat="1" x14ac:dyDescent="0.2"/>
    <row r="122" spans="25:72" s="138" customFormat="1" x14ac:dyDescent="0.2"/>
    <row r="123" spans="25:72" s="138" customFormat="1" x14ac:dyDescent="0.2"/>
    <row r="124" spans="25:72" s="138" customFormat="1" x14ac:dyDescent="0.2"/>
    <row r="125" spans="25:72" s="138" customFormat="1" x14ac:dyDescent="0.2"/>
    <row r="126" spans="25:72" s="138" customFormat="1" x14ac:dyDescent="0.2"/>
    <row r="127" spans="25:72" s="138" customFormat="1" x14ac:dyDescent="0.2"/>
    <row r="128" spans="25:72" s="138" customFormat="1" x14ac:dyDescent="0.2"/>
    <row r="129" spans="40:58" s="138" customFormat="1" x14ac:dyDescent="0.2"/>
    <row r="130" spans="40:58" s="138" customFormat="1" x14ac:dyDescent="0.2"/>
    <row r="131" spans="40:58" x14ac:dyDescent="0.2">
      <c r="AN131" s="138"/>
      <c r="AO131" s="138"/>
      <c r="AP131" s="138"/>
      <c r="AQ131" s="138"/>
      <c r="AR131" s="138"/>
      <c r="AS131" s="138"/>
      <c r="AT131" s="138"/>
      <c r="AU131" s="138"/>
      <c r="AV131" s="138"/>
      <c r="AW131" s="138"/>
      <c r="AX131" s="138"/>
      <c r="AY131" s="138"/>
      <c r="AZ131" s="138"/>
      <c r="BA131" s="138"/>
      <c r="BB131" s="138"/>
      <c r="BC131" s="138"/>
      <c r="BD131" s="138"/>
      <c r="BE131" s="138"/>
      <c r="BF131" s="138"/>
    </row>
    <row r="132" spans="40:58" x14ac:dyDescent="0.2">
      <c r="AN132" s="138"/>
      <c r="AO132" s="138"/>
      <c r="AP132" s="138"/>
      <c r="AQ132" s="138"/>
      <c r="AR132" s="138"/>
      <c r="AS132" s="138"/>
      <c r="AT132" s="138"/>
      <c r="AU132" s="138"/>
      <c r="AV132" s="138"/>
      <c r="AW132" s="138"/>
      <c r="AX132" s="138"/>
      <c r="AY132" s="138"/>
      <c r="AZ132" s="138"/>
      <c r="BA132" s="138"/>
      <c r="BB132" s="138"/>
      <c r="BC132" s="138"/>
      <c r="BD132" s="138"/>
      <c r="BE132" s="138"/>
      <c r="BF132" s="138"/>
    </row>
    <row r="133" spans="40:58" x14ac:dyDescent="0.2">
      <c r="AN133" s="138"/>
      <c r="AO133" s="138"/>
      <c r="AP133" s="138"/>
      <c r="AQ133" s="138"/>
      <c r="AR133" s="138"/>
      <c r="AS133" s="138"/>
      <c r="AT133" s="138"/>
      <c r="AU133" s="138"/>
      <c r="AV133" s="138"/>
      <c r="AW133" s="138"/>
      <c r="AX133" s="138"/>
      <c r="AY133" s="138"/>
      <c r="AZ133" s="138"/>
      <c r="BA133" s="138"/>
      <c r="BB133" s="138"/>
      <c r="BC133" s="138"/>
      <c r="BD133" s="138"/>
      <c r="BE133" s="138"/>
      <c r="BF133" s="138"/>
    </row>
    <row r="134" spans="40:58" x14ac:dyDescent="0.2">
      <c r="AN134" s="138"/>
      <c r="AO134" s="138"/>
      <c r="AP134" s="138"/>
      <c r="AQ134" s="138"/>
      <c r="AR134" s="138"/>
      <c r="AS134" s="138"/>
      <c r="AT134" s="138"/>
      <c r="AU134" s="138"/>
      <c r="AV134" s="138"/>
      <c r="AW134" s="138"/>
      <c r="AX134" s="138"/>
      <c r="AY134" s="138"/>
      <c r="AZ134" s="138"/>
      <c r="BA134" s="138"/>
      <c r="BB134" s="138"/>
      <c r="BC134" s="138"/>
      <c r="BD134" s="138"/>
      <c r="BE134" s="138"/>
      <c r="BF134" s="138"/>
    </row>
    <row r="135" spans="40:58" x14ac:dyDescent="0.2">
      <c r="AN135" s="138"/>
      <c r="AO135" s="138"/>
      <c r="AP135" s="138"/>
      <c r="AQ135" s="138"/>
      <c r="AR135" s="138"/>
      <c r="AS135" s="138"/>
      <c r="AT135" s="138"/>
      <c r="AU135" s="138"/>
      <c r="AV135" s="138"/>
      <c r="AW135" s="138"/>
      <c r="AX135" s="138"/>
      <c r="AY135" s="138"/>
      <c r="AZ135" s="138"/>
      <c r="BA135" s="138"/>
      <c r="BB135" s="138"/>
      <c r="BC135" s="138"/>
      <c r="BD135" s="138"/>
      <c r="BE135" s="138"/>
      <c r="BF135" s="138"/>
    </row>
    <row r="136" spans="40:58" x14ac:dyDescent="0.2">
      <c r="AN136" s="138"/>
      <c r="AO136" s="138"/>
      <c r="AP136" s="138"/>
      <c r="AQ136" s="138"/>
      <c r="AR136" s="138"/>
      <c r="AS136" s="138"/>
      <c r="AT136" s="138"/>
      <c r="AU136" s="138"/>
      <c r="AV136" s="138"/>
      <c r="AW136" s="138"/>
      <c r="AX136" s="138"/>
      <c r="AY136" s="138"/>
      <c r="AZ136" s="138"/>
      <c r="BA136" s="138"/>
      <c r="BB136" s="138"/>
      <c r="BC136" s="138"/>
      <c r="BD136" s="138"/>
      <c r="BE136" s="138"/>
      <c r="BF136" s="138"/>
    </row>
    <row r="137" spans="40:58" x14ac:dyDescent="0.2">
      <c r="AN137" s="138"/>
      <c r="AO137" s="138"/>
      <c r="AP137" s="138"/>
      <c r="AQ137" s="138"/>
      <c r="AR137" s="138"/>
      <c r="AS137" s="138"/>
      <c r="AT137" s="138"/>
      <c r="AU137" s="138"/>
      <c r="AV137" s="138"/>
      <c r="AW137" s="138"/>
      <c r="AX137" s="138"/>
      <c r="AY137" s="138"/>
      <c r="AZ137" s="138"/>
      <c r="BA137" s="138"/>
      <c r="BB137" s="138"/>
      <c r="BC137" s="138"/>
      <c r="BD137" s="138"/>
      <c r="BE137" s="138"/>
      <c r="BF137" s="138"/>
    </row>
    <row r="138" spans="40:58" x14ac:dyDescent="0.2">
      <c r="AN138" s="138"/>
      <c r="AO138" s="138"/>
      <c r="AP138" s="138"/>
      <c r="AQ138" s="138"/>
      <c r="AR138" s="138"/>
      <c r="AS138" s="138"/>
      <c r="AT138" s="138"/>
      <c r="AU138" s="138"/>
      <c r="AV138" s="138"/>
      <c r="AW138" s="138"/>
      <c r="AX138" s="138"/>
      <c r="AY138" s="138"/>
      <c r="AZ138" s="138"/>
      <c r="BA138" s="138"/>
      <c r="BB138" s="138"/>
      <c r="BC138" s="138"/>
      <c r="BD138" s="138"/>
      <c r="BE138" s="138"/>
      <c r="BF138" s="138"/>
    </row>
    <row r="139" spans="40:58" x14ac:dyDescent="0.2">
      <c r="AN139" s="138"/>
      <c r="AO139" s="138"/>
      <c r="AP139" s="138"/>
      <c r="AQ139" s="138"/>
      <c r="AR139" s="138"/>
      <c r="AS139" s="138"/>
      <c r="AT139" s="138"/>
      <c r="AU139" s="138"/>
      <c r="AV139" s="138"/>
      <c r="AW139" s="138"/>
      <c r="AX139" s="138"/>
      <c r="AY139" s="138"/>
      <c r="AZ139" s="138"/>
      <c r="BA139" s="138"/>
      <c r="BB139" s="138"/>
      <c r="BC139" s="138"/>
      <c r="BD139" s="138"/>
      <c r="BE139" s="138"/>
      <c r="BF139" s="138"/>
    </row>
    <row r="140" spans="40:58" x14ac:dyDescent="0.2">
      <c r="AN140" s="138"/>
      <c r="AO140" s="138"/>
      <c r="AP140" s="138"/>
      <c r="AQ140" s="138"/>
      <c r="AR140" s="138"/>
      <c r="AS140" s="138"/>
      <c r="AT140" s="138"/>
      <c r="AU140" s="138"/>
      <c r="AV140" s="138"/>
      <c r="AW140" s="138"/>
      <c r="AX140" s="138"/>
      <c r="AY140" s="138"/>
      <c r="AZ140" s="138"/>
      <c r="BA140" s="138"/>
      <c r="BB140" s="138"/>
      <c r="BC140" s="138"/>
      <c r="BD140" s="138"/>
      <c r="BE140" s="138"/>
      <c r="BF140" s="138"/>
    </row>
    <row r="141" spans="40:58" x14ac:dyDescent="0.2">
      <c r="AN141" s="138"/>
      <c r="AO141" s="138"/>
      <c r="AP141" s="138"/>
      <c r="AQ141" s="138"/>
      <c r="AR141" s="138"/>
      <c r="AS141" s="138"/>
      <c r="AT141" s="138"/>
      <c r="AU141" s="138"/>
      <c r="AV141" s="138"/>
      <c r="AW141" s="138"/>
      <c r="AX141" s="138"/>
      <c r="AY141" s="138"/>
      <c r="AZ141" s="138"/>
      <c r="BA141" s="138"/>
      <c r="BB141" s="138"/>
      <c r="BC141" s="138"/>
      <c r="BD141" s="138"/>
      <c r="BE141" s="138"/>
      <c r="BF141" s="138"/>
    </row>
    <row r="142" spans="40:58" x14ac:dyDescent="0.2">
      <c r="AN142" s="138"/>
      <c r="AO142" s="138"/>
      <c r="AP142" s="138"/>
      <c r="AQ142" s="138"/>
      <c r="AR142" s="138"/>
      <c r="AS142" s="138"/>
      <c r="AT142" s="138"/>
      <c r="AU142" s="138"/>
      <c r="AV142" s="138"/>
      <c r="AW142" s="138"/>
      <c r="AX142" s="138"/>
      <c r="AY142" s="138"/>
      <c r="AZ142" s="138"/>
      <c r="BA142" s="138"/>
      <c r="BB142" s="138"/>
      <c r="BC142" s="138"/>
      <c r="BD142" s="138"/>
      <c r="BE142" s="138"/>
      <c r="BF142" s="138"/>
    </row>
    <row r="143" spans="40:58" x14ac:dyDescent="0.2">
      <c r="AN143" s="138"/>
      <c r="AO143" s="138"/>
      <c r="AP143" s="138"/>
      <c r="AQ143" s="138"/>
      <c r="AR143" s="138"/>
      <c r="AS143" s="138"/>
      <c r="AT143" s="138"/>
      <c r="AU143" s="138"/>
      <c r="AV143" s="138"/>
      <c r="AW143" s="138"/>
      <c r="AX143" s="138"/>
      <c r="AY143" s="138"/>
      <c r="AZ143" s="138"/>
      <c r="BA143" s="138"/>
      <c r="BB143" s="138"/>
      <c r="BC143" s="138"/>
      <c r="BD143" s="138"/>
      <c r="BE143" s="138"/>
      <c r="BF143" s="138"/>
    </row>
    <row r="144" spans="40:58" x14ac:dyDescent="0.2">
      <c r="AN144" s="138"/>
      <c r="AO144" s="138"/>
      <c r="AP144" s="138"/>
      <c r="AQ144" s="138"/>
      <c r="AR144" s="138"/>
      <c r="AS144" s="138"/>
      <c r="AT144" s="138"/>
      <c r="AU144" s="138"/>
      <c r="AV144" s="138"/>
      <c r="AW144" s="138"/>
      <c r="AX144" s="138"/>
      <c r="AY144" s="138"/>
      <c r="AZ144" s="138"/>
      <c r="BA144" s="138"/>
      <c r="BB144" s="138"/>
      <c r="BC144" s="138"/>
      <c r="BD144" s="138"/>
      <c r="BE144" s="138"/>
      <c r="BF144" s="138"/>
    </row>
    <row r="145" spans="40:58" x14ac:dyDescent="0.2">
      <c r="AN145" s="138"/>
      <c r="AO145" s="138"/>
      <c r="AP145" s="138"/>
      <c r="AQ145" s="138"/>
      <c r="AR145" s="138"/>
      <c r="AS145" s="138"/>
      <c r="AT145" s="138"/>
      <c r="AU145" s="138"/>
      <c r="AV145" s="138"/>
      <c r="AW145" s="138"/>
      <c r="AX145" s="138"/>
      <c r="AY145" s="138"/>
      <c r="AZ145" s="138"/>
      <c r="BA145" s="138"/>
      <c r="BB145" s="138"/>
      <c r="BC145" s="138"/>
      <c r="BD145" s="138"/>
      <c r="BE145" s="138"/>
      <c r="BF145" s="138"/>
    </row>
    <row r="146" spans="40:58" x14ac:dyDescent="0.2">
      <c r="AN146" s="138"/>
      <c r="AO146" s="138"/>
      <c r="AP146" s="138"/>
      <c r="AQ146" s="138"/>
      <c r="AR146" s="138"/>
      <c r="AS146" s="138"/>
      <c r="AT146" s="138"/>
      <c r="AU146" s="138"/>
      <c r="AV146" s="138"/>
      <c r="AW146" s="138"/>
      <c r="AX146" s="138"/>
      <c r="AY146" s="138"/>
      <c r="AZ146" s="138"/>
      <c r="BA146" s="138"/>
      <c r="BB146" s="138"/>
      <c r="BC146" s="138"/>
      <c r="BD146" s="138"/>
      <c r="BE146" s="138"/>
      <c r="BF146" s="138"/>
    </row>
    <row r="147" spans="40:58" x14ac:dyDescent="0.2">
      <c r="AN147" s="138"/>
      <c r="AO147" s="138"/>
      <c r="AP147" s="138"/>
      <c r="AQ147" s="138"/>
      <c r="AR147" s="138"/>
      <c r="AS147" s="138"/>
      <c r="AT147" s="138"/>
      <c r="AU147" s="138"/>
      <c r="AV147" s="138"/>
      <c r="AW147" s="138"/>
      <c r="AX147" s="138"/>
      <c r="AY147" s="138"/>
      <c r="AZ147" s="138"/>
      <c r="BA147" s="138"/>
      <c r="BB147" s="138"/>
      <c r="BC147" s="138"/>
      <c r="BD147" s="138"/>
      <c r="BE147" s="138"/>
      <c r="BF147" s="138"/>
    </row>
    <row r="148" spans="40:58" x14ac:dyDescent="0.2">
      <c r="AN148" s="138"/>
      <c r="AO148" s="138"/>
      <c r="AP148" s="138"/>
      <c r="AQ148" s="138"/>
      <c r="AR148" s="138"/>
      <c r="AS148" s="138"/>
      <c r="AT148" s="138"/>
      <c r="AU148" s="138"/>
      <c r="AV148" s="138"/>
      <c r="AW148" s="138"/>
      <c r="AX148" s="138"/>
      <c r="AY148" s="138"/>
      <c r="AZ148" s="138"/>
      <c r="BA148" s="138"/>
      <c r="BB148" s="138"/>
      <c r="BC148" s="138"/>
      <c r="BD148" s="138"/>
      <c r="BE148" s="138"/>
      <c r="BF148" s="138"/>
    </row>
    <row r="149" spans="40:58" x14ac:dyDescent="0.2">
      <c r="AN149" s="138"/>
      <c r="AO149" s="138"/>
      <c r="AP149" s="138"/>
      <c r="AQ149" s="138"/>
      <c r="AR149" s="138"/>
      <c r="AS149" s="138"/>
      <c r="AT149" s="138"/>
      <c r="AU149" s="138"/>
      <c r="AV149" s="138"/>
      <c r="AW149" s="138"/>
      <c r="AX149" s="138"/>
      <c r="AY149" s="138"/>
      <c r="AZ149" s="138"/>
      <c r="BA149" s="138"/>
      <c r="BB149" s="138"/>
      <c r="BC149" s="138"/>
      <c r="BD149" s="138"/>
      <c r="BE149" s="138"/>
      <c r="BF149" s="138"/>
    </row>
    <row r="150" spans="40:58" x14ac:dyDescent="0.2">
      <c r="AN150" s="138"/>
      <c r="AO150" s="138"/>
      <c r="AP150" s="138"/>
      <c r="AQ150" s="138"/>
      <c r="AR150" s="138"/>
      <c r="AS150" s="138"/>
      <c r="AT150" s="138"/>
      <c r="AU150" s="138"/>
      <c r="AV150" s="138"/>
      <c r="AW150" s="138"/>
      <c r="AX150" s="138"/>
      <c r="AY150" s="138"/>
      <c r="AZ150" s="138"/>
      <c r="BA150" s="138"/>
      <c r="BB150" s="138"/>
      <c r="BC150" s="138"/>
      <c r="BD150" s="138"/>
      <c r="BE150" s="138"/>
      <c r="BF150" s="138"/>
    </row>
    <row r="151" spans="40:58" x14ac:dyDescent="0.2">
      <c r="AN151" s="138"/>
      <c r="AO151" s="138"/>
      <c r="AP151" s="138"/>
      <c r="AQ151" s="138"/>
      <c r="AR151" s="138"/>
      <c r="AS151" s="138"/>
      <c r="AT151" s="138"/>
      <c r="AU151" s="138"/>
      <c r="AV151" s="138"/>
      <c r="AW151" s="138"/>
      <c r="AX151" s="138"/>
      <c r="AY151" s="138"/>
      <c r="AZ151" s="138"/>
      <c r="BA151" s="138"/>
      <c r="BB151" s="138"/>
      <c r="BC151" s="138"/>
      <c r="BD151" s="138"/>
      <c r="BE151" s="138"/>
      <c r="BF151" s="138"/>
    </row>
    <row r="152" spans="40:58" x14ac:dyDescent="0.2">
      <c r="AN152" s="138"/>
      <c r="AO152" s="138"/>
      <c r="AP152" s="138"/>
      <c r="AQ152" s="138"/>
      <c r="AR152" s="138"/>
      <c r="AS152" s="138"/>
      <c r="AT152" s="138"/>
      <c r="AU152" s="138"/>
      <c r="AV152" s="138"/>
      <c r="AW152" s="138"/>
      <c r="AX152" s="138"/>
      <c r="AY152" s="138"/>
      <c r="AZ152" s="138"/>
      <c r="BA152" s="138"/>
      <c r="BB152" s="138"/>
      <c r="BC152" s="138"/>
      <c r="BD152" s="138"/>
      <c r="BE152" s="138"/>
      <c r="BF152" s="138"/>
    </row>
    <row r="153" spans="40:58" x14ac:dyDescent="0.2">
      <c r="AN153" s="138"/>
      <c r="AO153" s="138"/>
      <c r="AP153" s="138"/>
      <c r="AQ153" s="138"/>
      <c r="AR153" s="138"/>
      <c r="AS153" s="138"/>
      <c r="AT153" s="138"/>
      <c r="AU153" s="138"/>
      <c r="AV153" s="138"/>
      <c r="AW153" s="138"/>
      <c r="AX153" s="138"/>
      <c r="AY153" s="138"/>
      <c r="AZ153" s="138"/>
      <c r="BA153" s="138"/>
      <c r="BB153" s="138"/>
      <c r="BC153" s="138"/>
      <c r="BD153" s="138"/>
      <c r="BE153" s="138"/>
      <c r="BF153" s="138"/>
    </row>
    <row r="154" spans="40:58" x14ac:dyDescent="0.2">
      <c r="AN154" s="138"/>
      <c r="AO154" s="138"/>
      <c r="AP154" s="138"/>
      <c r="AQ154" s="138"/>
      <c r="AR154" s="138"/>
      <c r="AS154" s="138"/>
      <c r="AT154" s="138"/>
      <c r="AU154" s="138"/>
      <c r="AV154" s="138"/>
      <c r="AW154" s="138"/>
      <c r="AX154" s="138"/>
      <c r="AY154" s="138"/>
      <c r="AZ154" s="138"/>
      <c r="BA154" s="138"/>
      <c r="BB154" s="138"/>
      <c r="BC154" s="138"/>
      <c r="BD154" s="138"/>
      <c r="BE154" s="138"/>
      <c r="BF154" s="138"/>
    </row>
    <row r="155" spans="40:58" x14ac:dyDescent="0.2">
      <c r="AN155" s="138"/>
      <c r="AO155" s="138"/>
      <c r="AP155" s="138"/>
      <c r="AQ155" s="138"/>
      <c r="AR155" s="138"/>
      <c r="AS155" s="138"/>
      <c r="AT155" s="138"/>
      <c r="AU155" s="138"/>
      <c r="AV155" s="138"/>
      <c r="AW155" s="138"/>
      <c r="AX155" s="138"/>
      <c r="AY155" s="138"/>
      <c r="AZ155" s="138"/>
      <c r="BA155" s="138"/>
      <c r="BB155" s="138"/>
      <c r="BC155" s="138"/>
      <c r="BD155" s="138"/>
      <c r="BE155" s="138"/>
      <c r="BF155" s="138"/>
    </row>
    <row r="156" spans="40:58" x14ac:dyDescent="0.2">
      <c r="AN156" s="138"/>
      <c r="AO156" s="138"/>
      <c r="AP156" s="138"/>
      <c r="AQ156" s="138"/>
      <c r="AR156" s="138"/>
      <c r="AS156" s="138"/>
      <c r="AT156" s="138"/>
      <c r="AU156" s="138"/>
      <c r="AV156" s="138"/>
      <c r="AW156" s="138"/>
      <c r="AX156" s="138"/>
      <c r="AY156" s="138"/>
      <c r="AZ156" s="138"/>
      <c r="BA156" s="138"/>
      <c r="BB156" s="138"/>
      <c r="BC156" s="138"/>
      <c r="BD156" s="138"/>
      <c r="BE156" s="138"/>
      <c r="BF156" s="138"/>
    </row>
    <row r="157" spans="40:58" x14ac:dyDescent="0.2">
      <c r="AN157" s="138"/>
      <c r="AO157" s="138"/>
      <c r="AP157" s="138"/>
      <c r="AQ157" s="138"/>
      <c r="AR157" s="138"/>
      <c r="AS157" s="138"/>
      <c r="AT157" s="138"/>
      <c r="AU157" s="138"/>
      <c r="AV157" s="138"/>
      <c r="AW157" s="138"/>
      <c r="AX157" s="138"/>
      <c r="AY157" s="138"/>
      <c r="AZ157" s="138"/>
      <c r="BA157" s="138"/>
      <c r="BB157" s="138"/>
      <c r="BC157" s="138"/>
      <c r="BD157" s="138"/>
      <c r="BE157" s="138"/>
      <c r="BF157" s="138"/>
    </row>
    <row r="158" spans="40:58" x14ac:dyDescent="0.2">
      <c r="AN158" s="138"/>
      <c r="AO158" s="138"/>
      <c r="AP158" s="138"/>
      <c r="AQ158" s="138"/>
      <c r="AR158" s="138"/>
      <c r="AS158" s="138"/>
      <c r="AT158" s="138"/>
      <c r="AU158" s="138"/>
      <c r="AV158" s="138"/>
      <c r="AW158" s="138"/>
      <c r="AX158" s="138"/>
      <c r="AY158" s="138"/>
      <c r="AZ158" s="138"/>
      <c r="BA158" s="138"/>
      <c r="BB158" s="138"/>
      <c r="BC158" s="138"/>
      <c r="BD158" s="138"/>
      <c r="BE158" s="138"/>
      <c r="BF158" s="138"/>
    </row>
    <row r="159" spans="40:58" x14ac:dyDescent="0.2">
      <c r="AN159" s="138"/>
      <c r="AO159" s="138"/>
      <c r="AP159" s="138"/>
      <c r="AQ159" s="138"/>
      <c r="AR159" s="138"/>
      <c r="AS159" s="138"/>
      <c r="AT159" s="138"/>
      <c r="AU159" s="138"/>
      <c r="AV159" s="138"/>
      <c r="AW159" s="138"/>
      <c r="AX159" s="138"/>
      <c r="AY159" s="138"/>
      <c r="AZ159" s="138"/>
      <c r="BA159" s="138"/>
      <c r="BB159" s="138"/>
      <c r="BC159" s="138"/>
      <c r="BD159" s="138"/>
      <c r="BE159" s="138"/>
      <c r="BF159" s="138"/>
    </row>
    <row r="160" spans="40:58" x14ac:dyDescent="0.2">
      <c r="AN160" s="138"/>
      <c r="AO160" s="138"/>
      <c r="AP160" s="138"/>
      <c r="AQ160" s="138"/>
      <c r="AR160" s="138"/>
      <c r="AS160" s="138"/>
      <c r="AT160" s="138"/>
      <c r="AU160" s="138"/>
      <c r="AV160" s="138"/>
      <c r="AW160" s="138"/>
      <c r="AX160" s="138"/>
      <c r="AY160" s="138"/>
      <c r="AZ160" s="138"/>
      <c r="BA160" s="138"/>
      <c r="BB160" s="138"/>
      <c r="BC160" s="138"/>
      <c r="BD160" s="138"/>
      <c r="BE160" s="138"/>
      <c r="BF160" s="138"/>
    </row>
    <row r="161" spans="40:58" x14ac:dyDescent="0.2">
      <c r="AN161" s="138"/>
      <c r="AO161" s="138"/>
      <c r="AP161" s="138"/>
      <c r="AQ161" s="138"/>
      <c r="AR161" s="138"/>
      <c r="AS161" s="138"/>
      <c r="AT161" s="138"/>
      <c r="AU161" s="138"/>
      <c r="AV161" s="138"/>
      <c r="AW161" s="138"/>
      <c r="AX161" s="138"/>
      <c r="AY161" s="138"/>
      <c r="AZ161" s="138"/>
      <c r="BA161" s="138"/>
      <c r="BB161" s="138"/>
      <c r="BC161" s="138"/>
      <c r="BD161" s="138"/>
      <c r="BE161" s="138"/>
      <c r="BF161" s="138"/>
    </row>
    <row r="162" spans="40:58" x14ac:dyDescent="0.2">
      <c r="AN162" s="138"/>
      <c r="AO162" s="138"/>
      <c r="AP162" s="138"/>
      <c r="AQ162" s="138"/>
      <c r="AR162" s="138"/>
      <c r="AS162" s="138"/>
      <c r="AT162" s="138"/>
      <c r="AU162" s="138"/>
      <c r="AV162" s="138"/>
      <c r="AW162" s="138"/>
      <c r="AX162" s="138"/>
      <c r="AY162" s="138"/>
      <c r="AZ162" s="138"/>
      <c r="BA162" s="138"/>
      <c r="BB162" s="138"/>
      <c r="BC162" s="138"/>
      <c r="BD162" s="138"/>
      <c r="BE162" s="138"/>
      <c r="BF162" s="138"/>
    </row>
    <row r="163" spans="40:58" x14ac:dyDescent="0.2">
      <c r="AN163" s="138"/>
      <c r="AO163" s="138"/>
      <c r="AP163" s="138"/>
      <c r="AQ163" s="138"/>
      <c r="AR163" s="138"/>
      <c r="AS163" s="138"/>
      <c r="AT163" s="138"/>
      <c r="AU163" s="138"/>
      <c r="AV163" s="138"/>
      <c r="AW163" s="138"/>
      <c r="AX163" s="138"/>
      <c r="AY163" s="138"/>
      <c r="AZ163" s="138"/>
      <c r="BA163" s="138"/>
      <c r="BB163" s="138"/>
      <c r="BC163" s="138"/>
      <c r="BD163" s="138"/>
      <c r="BE163" s="138"/>
      <c r="BF163" s="138"/>
    </row>
    <row r="164" spans="40:58" x14ac:dyDescent="0.2">
      <c r="AN164" s="138"/>
      <c r="AO164" s="138"/>
      <c r="AP164" s="138"/>
      <c r="AQ164" s="138"/>
      <c r="AR164" s="138"/>
      <c r="AS164" s="138"/>
      <c r="AT164" s="138"/>
      <c r="AU164" s="138"/>
      <c r="AV164" s="138"/>
      <c r="AW164" s="138"/>
      <c r="AX164" s="138"/>
      <c r="AY164" s="138"/>
      <c r="AZ164" s="138"/>
      <c r="BA164" s="138"/>
      <c r="BB164" s="138"/>
      <c r="BC164" s="138"/>
      <c r="BD164" s="138"/>
      <c r="BE164" s="138"/>
      <c r="BF164" s="138"/>
    </row>
    <row r="165" spans="40:58" x14ac:dyDescent="0.2">
      <c r="AN165" s="138"/>
      <c r="AO165" s="138"/>
      <c r="AP165" s="138"/>
      <c r="AQ165" s="138"/>
      <c r="AR165" s="138"/>
      <c r="AS165" s="138"/>
      <c r="AT165" s="138"/>
      <c r="AU165" s="138"/>
      <c r="AV165" s="138"/>
      <c r="AW165" s="138"/>
      <c r="AX165" s="138"/>
      <c r="AY165" s="138"/>
      <c r="AZ165" s="138"/>
      <c r="BA165" s="138"/>
      <c r="BB165" s="138"/>
      <c r="BC165" s="138"/>
      <c r="BD165" s="138"/>
      <c r="BE165" s="138"/>
      <c r="BF165" s="138"/>
    </row>
    <row r="166" spans="40:58" x14ac:dyDescent="0.2">
      <c r="AN166" s="138"/>
      <c r="AO166" s="138"/>
      <c r="AP166" s="138"/>
      <c r="AQ166" s="138"/>
      <c r="AR166" s="138"/>
      <c r="AS166" s="138"/>
      <c r="AT166" s="138"/>
      <c r="AU166" s="138"/>
      <c r="AV166" s="138"/>
      <c r="AW166" s="138"/>
      <c r="AX166" s="138"/>
      <c r="AY166" s="138"/>
      <c r="AZ166" s="138"/>
      <c r="BA166" s="138"/>
      <c r="BB166" s="138"/>
      <c r="BC166" s="138"/>
      <c r="BD166" s="138"/>
      <c r="BE166" s="138"/>
      <c r="BF166" s="138"/>
    </row>
    <row r="167" spans="40:58" x14ac:dyDescent="0.2">
      <c r="AN167" s="138"/>
      <c r="AO167" s="138"/>
      <c r="AP167" s="138"/>
      <c r="AQ167" s="138"/>
      <c r="AR167" s="138"/>
      <c r="AS167" s="138"/>
      <c r="AT167" s="138"/>
      <c r="AU167" s="138"/>
      <c r="AV167" s="138"/>
      <c r="AW167" s="138"/>
      <c r="AX167" s="138"/>
      <c r="AY167" s="138"/>
      <c r="AZ167" s="138"/>
      <c r="BA167" s="138"/>
      <c r="BB167" s="138"/>
      <c r="BC167" s="138"/>
      <c r="BD167" s="138"/>
      <c r="BE167" s="138"/>
      <c r="BF167" s="138"/>
    </row>
    <row r="168" spans="40:58" x14ac:dyDescent="0.2">
      <c r="AN168" s="138"/>
      <c r="AO168" s="138"/>
      <c r="AP168" s="138"/>
      <c r="AQ168" s="138"/>
      <c r="AR168" s="138"/>
      <c r="AS168" s="138"/>
      <c r="AT168" s="138"/>
      <c r="AU168" s="138"/>
      <c r="AV168" s="138"/>
      <c r="AW168" s="138"/>
      <c r="AX168" s="138"/>
      <c r="AY168" s="138"/>
      <c r="AZ168" s="138"/>
      <c r="BA168" s="138"/>
      <c r="BB168" s="138"/>
      <c r="BC168" s="138"/>
      <c r="BD168" s="138"/>
      <c r="BE168" s="138"/>
      <c r="BF168" s="138"/>
    </row>
    <row r="169" spans="40:58" x14ac:dyDescent="0.2">
      <c r="AN169" s="138"/>
      <c r="AO169" s="138"/>
      <c r="AP169" s="138"/>
      <c r="AQ169" s="138"/>
      <c r="AR169" s="138"/>
      <c r="AS169" s="138"/>
      <c r="AT169" s="138"/>
      <c r="AU169" s="138"/>
      <c r="AV169" s="138"/>
      <c r="AW169" s="138"/>
      <c r="AX169" s="138"/>
      <c r="AY169" s="138"/>
      <c r="AZ169" s="138"/>
      <c r="BA169" s="138"/>
      <c r="BB169" s="138"/>
      <c r="BC169" s="138"/>
      <c r="BD169" s="138"/>
      <c r="BE169" s="138"/>
      <c r="BF169" s="138"/>
    </row>
    <row r="170" spans="40:58" x14ac:dyDescent="0.2">
      <c r="AN170" s="138"/>
      <c r="AO170" s="138"/>
      <c r="AP170" s="138"/>
      <c r="AQ170" s="138"/>
      <c r="AR170" s="138"/>
      <c r="AS170" s="138"/>
      <c r="AT170" s="138"/>
      <c r="AU170" s="138"/>
      <c r="AV170" s="138"/>
      <c r="AW170" s="138"/>
      <c r="AX170" s="138"/>
      <c r="AY170" s="138"/>
      <c r="AZ170" s="138"/>
      <c r="BA170" s="138"/>
      <c r="BB170" s="138"/>
      <c r="BC170" s="138"/>
      <c r="BD170" s="138"/>
      <c r="BE170" s="138"/>
      <c r="BF170" s="138"/>
    </row>
    <row r="171" spans="40:58" x14ac:dyDescent="0.2">
      <c r="AN171" s="138"/>
      <c r="AO171" s="138"/>
      <c r="AP171" s="138"/>
      <c r="AQ171" s="138"/>
      <c r="AR171" s="138"/>
      <c r="AS171" s="138"/>
      <c r="AT171" s="138"/>
      <c r="AU171" s="138"/>
      <c r="AV171" s="138"/>
      <c r="AW171" s="138"/>
      <c r="AX171" s="138"/>
      <c r="AY171" s="138"/>
      <c r="AZ171" s="138"/>
      <c r="BA171" s="138"/>
      <c r="BB171" s="138"/>
      <c r="BC171" s="138"/>
      <c r="BD171" s="138"/>
      <c r="BE171" s="138"/>
      <c r="BF171" s="138"/>
    </row>
    <row r="172" spans="40:58" x14ac:dyDescent="0.2">
      <c r="AN172" s="138"/>
      <c r="AO172" s="138"/>
      <c r="AP172" s="138"/>
      <c r="AQ172" s="138"/>
      <c r="AR172" s="138"/>
      <c r="AS172" s="138"/>
      <c r="AT172" s="138"/>
      <c r="AU172" s="138"/>
      <c r="AV172" s="138"/>
      <c r="AW172" s="138"/>
      <c r="AX172" s="138"/>
      <c r="AY172" s="138"/>
      <c r="AZ172" s="138"/>
      <c r="BA172" s="138"/>
      <c r="BB172" s="138"/>
      <c r="BC172" s="138"/>
      <c r="BD172" s="138"/>
      <c r="BE172" s="138"/>
      <c r="BF172" s="138"/>
    </row>
    <row r="173" spans="40:58" x14ac:dyDescent="0.2">
      <c r="AN173" s="138"/>
      <c r="AO173" s="138"/>
      <c r="AP173" s="138"/>
      <c r="AQ173" s="138"/>
      <c r="AR173" s="138"/>
      <c r="AS173" s="138"/>
      <c r="AT173" s="138"/>
      <c r="AU173" s="138"/>
      <c r="AV173" s="138"/>
      <c r="AW173" s="138"/>
      <c r="AX173" s="138"/>
      <c r="AY173" s="138"/>
      <c r="AZ173" s="138"/>
      <c r="BA173" s="138"/>
      <c r="BB173" s="138"/>
      <c r="BC173" s="138"/>
      <c r="BD173" s="138"/>
      <c r="BE173" s="138"/>
      <c r="BF173" s="138"/>
    </row>
    <row r="174" spans="40:58" x14ac:dyDescent="0.2">
      <c r="AN174" s="138"/>
      <c r="AO174" s="138"/>
      <c r="AP174" s="138"/>
      <c r="AQ174" s="138"/>
      <c r="AR174" s="138"/>
      <c r="AS174" s="138"/>
      <c r="AT174" s="138"/>
      <c r="AU174" s="138"/>
      <c r="AV174" s="138"/>
      <c r="AW174" s="138"/>
      <c r="AX174" s="138"/>
      <c r="AY174" s="138"/>
      <c r="AZ174" s="138"/>
      <c r="BA174" s="138"/>
      <c r="BB174" s="138"/>
      <c r="BC174" s="138"/>
      <c r="BD174" s="138"/>
      <c r="BE174" s="138"/>
      <c r="BF174" s="138"/>
    </row>
    <row r="175" spans="40:58" x14ac:dyDescent="0.2">
      <c r="AN175" s="138"/>
      <c r="AO175" s="138"/>
      <c r="AP175" s="138"/>
      <c r="AQ175" s="138"/>
      <c r="AR175" s="138"/>
      <c r="AS175" s="138"/>
      <c r="AT175" s="138"/>
      <c r="AU175" s="138"/>
      <c r="AV175" s="138"/>
      <c r="AW175" s="138"/>
      <c r="AX175" s="138"/>
      <c r="AY175" s="138"/>
      <c r="AZ175" s="138"/>
      <c r="BA175" s="138"/>
      <c r="BB175" s="138"/>
      <c r="BC175" s="138"/>
      <c r="BD175" s="138"/>
      <c r="BE175" s="138"/>
      <c r="BF175" s="138"/>
    </row>
    <row r="176" spans="40:58" x14ac:dyDescent="0.2">
      <c r="AN176" s="138"/>
      <c r="AO176" s="138"/>
      <c r="AP176" s="138"/>
      <c r="AQ176" s="138"/>
      <c r="AR176" s="138"/>
      <c r="AS176" s="138"/>
      <c r="AT176" s="138"/>
      <c r="AU176" s="138"/>
      <c r="AV176" s="138"/>
      <c r="AW176" s="138"/>
      <c r="AX176" s="138"/>
      <c r="AY176" s="138"/>
      <c r="AZ176" s="138"/>
      <c r="BA176" s="138"/>
      <c r="BB176" s="138"/>
      <c r="BC176" s="138"/>
      <c r="BD176" s="138"/>
      <c r="BE176" s="138"/>
      <c r="BF176" s="138"/>
    </row>
    <row r="177" spans="40:58" x14ac:dyDescent="0.2">
      <c r="AN177" s="138"/>
      <c r="AO177" s="138"/>
      <c r="AP177" s="138"/>
      <c r="AQ177" s="138"/>
      <c r="AR177" s="138"/>
      <c r="AS177" s="138"/>
      <c r="AT177" s="138"/>
      <c r="AU177" s="138"/>
      <c r="AV177" s="138"/>
      <c r="AW177" s="138"/>
      <c r="AX177" s="138"/>
      <c r="AY177" s="138"/>
      <c r="AZ177" s="138"/>
      <c r="BA177" s="138"/>
      <c r="BB177" s="138"/>
      <c r="BC177" s="138"/>
      <c r="BD177" s="138"/>
      <c r="BE177" s="138"/>
      <c r="BF177" s="138"/>
    </row>
    <row r="178" spans="40:58" x14ac:dyDescent="0.2">
      <c r="AN178" s="138"/>
      <c r="AO178" s="138"/>
      <c r="AP178" s="138"/>
      <c r="AQ178" s="138"/>
      <c r="AR178" s="138"/>
      <c r="AS178" s="138"/>
      <c r="AT178" s="138"/>
      <c r="AU178" s="138"/>
      <c r="AV178" s="138"/>
      <c r="AW178" s="138"/>
      <c r="AX178" s="138"/>
      <c r="AY178" s="138"/>
      <c r="AZ178" s="138"/>
      <c r="BA178" s="138"/>
      <c r="BB178" s="138"/>
      <c r="BC178" s="138"/>
      <c r="BD178" s="138"/>
      <c r="BE178" s="138"/>
      <c r="BF178" s="138"/>
    </row>
    <row r="179" spans="40:58" x14ac:dyDescent="0.2">
      <c r="AN179" s="138"/>
      <c r="AO179" s="138"/>
      <c r="AP179" s="138"/>
      <c r="AQ179" s="138"/>
      <c r="AR179" s="138"/>
      <c r="AS179" s="138"/>
      <c r="AT179" s="138"/>
      <c r="AU179" s="138"/>
      <c r="AV179" s="138"/>
      <c r="AW179" s="138"/>
      <c r="AX179" s="138"/>
      <c r="AY179" s="138"/>
      <c r="AZ179" s="138"/>
      <c r="BA179" s="138"/>
      <c r="BB179" s="138"/>
      <c r="BC179" s="138"/>
      <c r="BD179" s="138"/>
      <c r="BE179" s="138"/>
      <c r="BF179" s="138"/>
    </row>
    <row r="180" spans="40:58" x14ac:dyDescent="0.2">
      <c r="AN180" s="138"/>
      <c r="AO180" s="138"/>
      <c r="AP180" s="138"/>
      <c r="AQ180" s="138"/>
      <c r="AR180" s="138"/>
      <c r="AS180" s="138"/>
      <c r="AT180" s="138"/>
      <c r="AU180" s="138"/>
      <c r="AV180" s="138"/>
      <c r="AW180" s="138"/>
      <c r="AX180" s="138"/>
      <c r="AY180" s="138"/>
      <c r="AZ180" s="138"/>
      <c r="BA180" s="138"/>
      <c r="BB180" s="138"/>
      <c r="BC180" s="138"/>
      <c r="BD180" s="138"/>
      <c r="BE180" s="138"/>
      <c r="BF180" s="138"/>
    </row>
  </sheetData>
  <mergeCells count="76">
    <mergeCell ref="A56:U56"/>
    <mergeCell ref="V5:Z5"/>
    <mergeCell ref="A10:U10"/>
    <mergeCell ref="A13:U17"/>
    <mergeCell ref="A19:U20"/>
    <mergeCell ref="A29:U36"/>
    <mergeCell ref="A65:D65"/>
    <mergeCell ref="G65:AI65"/>
    <mergeCell ref="A57:U57"/>
    <mergeCell ref="G60:M60"/>
    <mergeCell ref="N60:T60"/>
    <mergeCell ref="U60:Z60"/>
    <mergeCell ref="AA60:AF60"/>
    <mergeCell ref="N61:T61"/>
    <mergeCell ref="U61:Z61"/>
    <mergeCell ref="AA61:AF61"/>
    <mergeCell ref="A62:D62"/>
    <mergeCell ref="A63:D63"/>
    <mergeCell ref="G63:AI63"/>
    <mergeCell ref="A64:D64"/>
    <mergeCell ref="G64:AI64"/>
    <mergeCell ref="A66:D66"/>
    <mergeCell ref="G66:AI66"/>
    <mergeCell ref="A67:D67"/>
    <mergeCell ref="G67:AI67"/>
    <mergeCell ref="A68:D68"/>
    <mergeCell ref="G68:AI68"/>
    <mergeCell ref="A75:D75"/>
    <mergeCell ref="G75:AI75"/>
    <mergeCell ref="A69:D69"/>
    <mergeCell ref="G69:AI69"/>
    <mergeCell ref="A70:D70"/>
    <mergeCell ref="G70:AI70"/>
    <mergeCell ref="A71:D71"/>
    <mergeCell ref="G71:AI71"/>
    <mergeCell ref="A72:D72"/>
    <mergeCell ref="G72:AI72"/>
    <mergeCell ref="A73:D73"/>
    <mergeCell ref="G73:AI73"/>
    <mergeCell ref="A74:D74"/>
    <mergeCell ref="A86:C86"/>
    <mergeCell ref="K88:V88"/>
    <mergeCell ref="A89:J89"/>
    <mergeCell ref="W89:Z89"/>
    <mergeCell ref="A76:D76"/>
    <mergeCell ref="A77:D77"/>
    <mergeCell ref="A81:C81"/>
    <mergeCell ref="G81:K81"/>
    <mergeCell ref="A82:C82"/>
    <mergeCell ref="G82:K82"/>
    <mergeCell ref="A83:C83"/>
    <mergeCell ref="G83:K83"/>
    <mergeCell ref="A84:C84"/>
    <mergeCell ref="G84:K84"/>
    <mergeCell ref="A85:C85"/>
    <mergeCell ref="AA89:AD89"/>
    <mergeCell ref="AI89:AL89"/>
    <mergeCell ref="A98:J98"/>
    <mergeCell ref="A91:J91"/>
    <mergeCell ref="W91:AA91"/>
    <mergeCell ref="A92:J92"/>
    <mergeCell ref="A93:J93"/>
    <mergeCell ref="W93:Z93"/>
    <mergeCell ref="A94:J94"/>
    <mergeCell ref="A95:J95"/>
    <mergeCell ref="W95:Z95"/>
    <mergeCell ref="A96:J96"/>
    <mergeCell ref="W96:Z96"/>
    <mergeCell ref="A97:J97"/>
    <mergeCell ref="A90:J90"/>
    <mergeCell ref="W90:Z90"/>
    <mergeCell ref="A99:J99"/>
    <mergeCell ref="A100:J100"/>
    <mergeCell ref="A101:J101"/>
    <mergeCell ref="A102:J102"/>
    <mergeCell ref="A103:J103"/>
  </mergeCells>
  <pageMargins left="0.23622047244094491" right="0.23622047244094491" top="0.74803149606299213" bottom="0.74803149606299213" header="0.31496062992125984" footer="0.31496062992125984"/>
  <pageSetup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BT192"/>
  <sheetViews>
    <sheetView zoomScale="70" zoomScaleNormal="70" workbookViewId="0">
      <selection activeCell="K5" sqref="K5"/>
    </sheetView>
  </sheetViews>
  <sheetFormatPr baseColWidth="10" defaultColWidth="11.42578125" defaultRowHeight="12.75" x14ac:dyDescent="0.2"/>
  <cols>
    <col min="1" max="1" width="16.5703125" style="76" customWidth="1"/>
    <col min="2" max="2" width="13" style="76" bestFit="1" customWidth="1"/>
    <col min="3" max="3" width="14.42578125" style="76" customWidth="1"/>
    <col min="4" max="4" width="13.5703125" style="76" customWidth="1"/>
    <col min="5" max="5" width="16.42578125" style="76" customWidth="1"/>
    <col min="6" max="6" width="17.42578125" style="76" customWidth="1"/>
    <col min="7" max="7" width="13.42578125" style="76" customWidth="1"/>
    <col min="8" max="8" width="15.85546875" style="76" customWidth="1"/>
    <col min="9" max="9" width="18.7109375" style="76" customWidth="1"/>
    <col min="10" max="10" width="15.42578125" style="76" customWidth="1"/>
    <col min="11" max="11" width="13.42578125" style="71" bestFit="1" customWidth="1"/>
    <col min="12" max="13" width="13.85546875" style="71" bestFit="1" customWidth="1"/>
    <col min="14" max="14" width="12.5703125" style="71" customWidth="1"/>
    <col min="15" max="15" width="11.5703125" style="71" customWidth="1"/>
    <col min="16" max="16" width="4" style="71" customWidth="1"/>
    <col min="17" max="17" width="2.5703125" style="71" customWidth="1"/>
    <col min="18" max="18" width="3.42578125" style="71" customWidth="1"/>
    <col min="19" max="19" width="3.140625" style="71" customWidth="1"/>
    <col min="20" max="20" width="3.5703125" style="71" customWidth="1"/>
    <col min="21" max="21" width="2" style="71" customWidth="1"/>
    <col min="22" max="23" width="2.140625" style="71" customWidth="1"/>
    <col min="24" max="24" width="1.42578125" style="71" customWidth="1"/>
    <col min="25" max="25" width="1.7109375" style="76" customWidth="1"/>
    <col min="26" max="26" width="8.5703125" style="76" customWidth="1"/>
    <col min="27" max="34" width="2.7109375" style="76" customWidth="1"/>
    <col min="35" max="35" width="4.140625" style="76" customWidth="1"/>
    <col min="36" max="38" width="2.7109375" style="76" customWidth="1"/>
    <col min="39" max="39" width="13.42578125" style="76" customWidth="1"/>
    <col min="40" max="58" width="11.42578125" style="71"/>
    <col min="59" max="16384" width="11.42578125" style="76"/>
  </cols>
  <sheetData>
    <row r="1" spans="1:72" s="70" customFormat="1" ht="18" x14ac:dyDescent="0.25">
      <c r="A1" s="141" t="s">
        <v>179</v>
      </c>
    </row>
    <row r="2" spans="1:72" s="71" customFormat="1" x14ac:dyDescent="0.2"/>
    <row r="3" spans="1:72" x14ac:dyDescent="0.2">
      <c r="A3" s="72" t="s">
        <v>1</v>
      </c>
      <c r="B3" s="73"/>
      <c r="C3" s="73"/>
      <c r="D3" s="74"/>
      <c r="E3" s="75"/>
      <c r="F3" s="203"/>
      <c r="G3" s="74"/>
      <c r="H3" s="74"/>
      <c r="I3" s="74"/>
      <c r="J3" s="74"/>
      <c r="Y3" s="71"/>
      <c r="Z3" s="71"/>
      <c r="AA3" s="71"/>
      <c r="AB3" s="71"/>
      <c r="AC3" s="71"/>
      <c r="AD3" s="71"/>
      <c r="AE3" s="71"/>
      <c r="AF3" s="71"/>
      <c r="AG3" s="71"/>
      <c r="AH3" s="71"/>
      <c r="AI3" s="71"/>
      <c r="AJ3" s="71"/>
      <c r="AK3" s="71"/>
      <c r="AL3" s="71"/>
      <c r="AM3" s="71"/>
      <c r="BG3" s="71"/>
      <c r="BH3" s="71"/>
      <c r="BI3" s="71"/>
      <c r="BJ3" s="71"/>
      <c r="BK3" s="71"/>
      <c r="BL3" s="71"/>
      <c r="BM3" s="71"/>
      <c r="BN3" s="71"/>
      <c r="BO3" s="71"/>
      <c r="BP3" s="71"/>
      <c r="BQ3" s="71"/>
      <c r="BR3" s="71"/>
      <c r="BS3" s="71"/>
      <c r="BT3" s="71"/>
    </row>
    <row r="4" spans="1:72" ht="12.75" customHeight="1" x14ac:dyDescent="0.2">
      <c r="A4" s="77" t="s">
        <v>2</v>
      </c>
      <c r="B4" s="78" t="s">
        <v>3</v>
      </c>
      <c r="C4" s="78" t="s">
        <v>71</v>
      </c>
      <c r="D4" s="78" t="s">
        <v>72</v>
      </c>
      <c r="E4" s="78" t="s">
        <v>6</v>
      </c>
      <c r="F4" s="78" t="s">
        <v>7</v>
      </c>
      <c r="G4" s="145" t="s">
        <v>73</v>
      </c>
      <c r="H4" s="145" t="s">
        <v>9</v>
      </c>
      <c r="I4" s="145" t="s">
        <v>10</v>
      </c>
      <c r="J4" s="145" t="s">
        <v>180</v>
      </c>
      <c r="K4" s="146"/>
      <c r="L4" s="738"/>
      <c r="M4" s="738"/>
      <c r="N4" s="738"/>
      <c r="O4" s="738"/>
      <c r="P4" s="738"/>
      <c r="Q4" s="738"/>
      <c r="R4" s="738"/>
      <c r="S4" s="738"/>
      <c r="T4" s="738"/>
      <c r="U4" s="738"/>
      <c r="V4" s="738"/>
      <c r="W4" s="738"/>
      <c r="X4" s="738"/>
      <c r="Y4" s="738"/>
      <c r="Z4" s="738"/>
      <c r="AA4" s="79"/>
      <c r="AB4" s="79"/>
      <c r="AC4" s="79"/>
      <c r="AD4" s="79"/>
      <c r="AE4" s="79"/>
      <c r="AF4" s="79"/>
      <c r="AG4" s="79"/>
      <c r="AH4" s="79"/>
      <c r="AI4" s="79"/>
      <c r="AJ4" s="79"/>
      <c r="AK4" s="79"/>
      <c r="AL4" s="79"/>
      <c r="AM4" s="80"/>
    </row>
    <row r="5" spans="1:72" ht="263.25" customHeight="1" x14ac:dyDescent="0.2">
      <c r="A5" s="81" t="s">
        <v>12</v>
      </c>
      <c r="B5" s="81" t="s">
        <v>181</v>
      </c>
      <c r="C5" s="83" t="s">
        <v>182</v>
      </c>
      <c r="D5" s="84" t="s">
        <v>183</v>
      </c>
      <c r="E5" s="84" t="s">
        <v>184</v>
      </c>
      <c r="F5" s="84" t="s">
        <v>185</v>
      </c>
      <c r="G5" s="81" t="s">
        <v>78</v>
      </c>
      <c r="H5" s="204">
        <v>215000000</v>
      </c>
      <c r="I5" s="81">
        <v>0</v>
      </c>
      <c r="J5" s="204">
        <v>215000000</v>
      </c>
      <c r="K5" s="205"/>
      <c r="L5" s="739"/>
      <c r="M5" s="739"/>
      <c r="N5" s="739"/>
      <c r="O5" s="739"/>
      <c r="P5" s="739"/>
      <c r="Q5" s="740"/>
      <c r="R5" s="740"/>
      <c r="S5" s="740"/>
      <c r="T5" s="740"/>
      <c r="U5" s="740"/>
      <c r="V5" s="739"/>
      <c r="W5" s="739"/>
      <c r="X5" s="739"/>
      <c r="Y5" s="739"/>
      <c r="Z5" s="739"/>
      <c r="AA5" s="85"/>
      <c r="AB5" s="85"/>
      <c r="AC5" s="85"/>
      <c r="AD5" s="85"/>
      <c r="AE5" s="85"/>
      <c r="AF5" s="85"/>
      <c r="AG5" s="85"/>
      <c r="AH5" s="85"/>
      <c r="AI5" s="85"/>
      <c r="AJ5" s="85"/>
      <c r="AK5" s="85"/>
      <c r="AL5" s="85"/>
    </row>
    <row r="6" spans="1:72" s="71" customFormat="1" x14ac:dyDescent="0.2">
      <c r="E6" s="86"/>
      <c r="F6" s="87"/>
      <c r="BG6" s="76"/>
      <c r="BH6" s="76"/>
      <c r="BI6" s="76"/>
      <c r="BJ6" s="76"/>
      <c r="BK6" s="76"/>
      <c r="BL6" s="76"/>
      <c r="BM6" s="76"/>
      <c r="BN6" s="76"/>
      <c r="BO6" s="76"/>
      <c r="BP6" s="76"/>
      <c r="BQ6" s="76"/>
      <c r="BR6" s="76"/>
      <c r="BS6" s="76"/>
      <c r="BT6" s="76"/>
    </row>
    <row r="7" spans="1:72" s="71" customFormat="1" x14ac:dyDescent="0.2">
      <c r="A7" s="88" t="s">
        <v>19</v>
      </c>
      <c r="F7" s="87"/>
      <c r="BG7" s="76"/>
      <c r="BH7" s="76"/>
      <c r="BI7" s="76"/>
      <c r="BJ7" s="76"/>
      <c r="BK7" s="76"/>
      <c r="BL7" s="76"/>
      <c r="BM7" s="76"/>
      <c r="BN7" s="76"/>
      <c r="BO7" s="76"/>
      <c r="BP7" s="76"/>
      <c r="BQ7" s="76"/>
      <c r="BR7" s="76"/>
      <c r="BS7" s="76"/>
      <c r="BT7" s="76"/>
    </row>
    <row r="8" spans="1:72" s="71" customFormat="1" x14ac:dyDescent="0.2">
      <c r="A8" s="89" t="s">
        <v>20</v>
      </c>
      <c r="BG8" s="76"/>
      <c r="BH8" s="76"/>
      <c r="BI8" s="76"/>
      <c r="BJ8" s="76"/>
      <c r="BK8" s="76"/>
      <c r="BL8" s="76"/>
      <c r="BM8" s="76"/>
      <c r="BN8" s="76"/>
      <c r="BO8" s="76"/>
      <c r="BP8" s="76"/>
      <c r="BQ8" s="76"/>
      <c r="BR8" s="76"/>
      <c r="BS8" s="76"/>
      <c r="BT8" s="76"/>
    </row>
    <row r="9" spans="1:72" s="71" customFormat="1" x14ac:dyDescent="0.2">
      <c r="A9" s="89" t="s">
        <v>79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BG9" s="76"/>
      <c r="BH9" s="76"/>
      <c r="BI9" s="76"/>
      <c r="BJ9" s="76"/>
      <c r="BK9" s="76"/>
      <c r="BL9" s="76"/>
      <c r="BM9" s="76"/>
      <c r="BN9" s="76"/>
      <c r="BO9" s="76"/>
      <c r="BP9" s="76"/>
      <c r="BQ9" s="76"/>
      <c r="BR9" s="76"/>
      <c r="BS9" s="76"/>
      <c r="BT9" s="76"/>
    </row>
    <row r="10" spans="1:72" s="71" customFormat="1" ht="128.25" customHeight="1" x14ac:dyDescent="0.2">
      <c r="A10" s="731" t="s">
        <v>186</v>
      </c>
      <c r="B10" s="732"/>
      <c r="C10" s="732"/>
      <c r="D10" s="732"/>
      <c r="E10" s="732"/>
      <c r="F10" s="732"/>
      <c r="G10" s="732"/>
      <c r="H10" s="732"/>
      <c r="I10" s="732"/>
      <c r="J10" s="732"/>
      <c r="K10" s="733"/>
      <c r="L10" s="206"/>
      <c r="M10" s="206"/>
      <c r="N10" s="206"/>
      <c r="O10" s="206"/>
      <c r="P10" s="206"/>
      <c r="Q10" s="206"/>
      <c r="R10" s="206"/>
      <c r="S10" s="206"/>
      <c r="T10" s="206"/>
      <c r="U10" s="206"/>
      <c r="V10" s="206"/>
      <c r="W10" s="206"/>
      <c r="X10" s="206"/>
      <c r="Y10" s="206"/>
      <c r="Z10" s="206"/>
      <c r="AA10" s="90"/>
      <c r="AB10" s="90"/>
      <c r="AC10" s="90"/>
      <c r="AD10" s="90"/>
      <c r="AE10" s="90"/>
      <c r="AF10" s="90"/>
      <c r="AG10" s="90"/>
      <c r="AH10" s="90"/>
      <c r="AI10" s="90"/>
      <c r="AJ10" s="90"/>
      <c r="AK10" s="90"/>
      <c r="AL10" s="90"/>
      <c r="BG10" s="76"/>
      <c r="BH10" s="76"/>
      <c r="BI10" s="76"/>
      <c r="BJ10" s="76"/>
      <c r="BK10" s="76"/>
      <c r="BL10" s="76"/>
      <c r="BM10" s="76"/>
      <c r="BN10" s="76"/>
      <c r="BO10" s="76"/>
      <c r="BP10" s="76"/>
      <c r="BQ10" s="76"/>
      <c r="BR10" s="76"/>
      <c r="BS10" s="76"/>
      <c r="BT10" s="76"/>
    </row>
    <row r="11" spans="1:72" s="71" customFormat="1" ht="12.75" customHeight="1" x14ac:dyDescent="0.2">
      <c r="A11" s="207"/>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90"/>
      <c r="AB11" s="90"/>
      <c r="AC11" s="90"/>
      <c r="AD11" s="90"/>
      <c r="AE11" s="90"/>
      <c r="AF11" s="90"/>
      <c r="AG11" s="90"/>
      <c r="AH11" s="90"/>
      <c r="AI11" s="90"/>
      <c r="AJ11" s="90"/>
      <c r="AK11" s="90"/>
      <c r="AL11" s="90"/>
      <c r="BG11" s="76"/>
      <c r="BH11" s="76"/>
      <c r="BI11" s="76"/>
      <c r="BJ11" s="76"/>
      <c r="BK11" s="76"/>
      <c r="BL11" s="76"/>
      <c r="BM11" s="76"/>
      <c r="BN11" s="76"/>
      <c r="BO11" s="76"/>
      <c r="BP11" s="76"/>
      <c r="BQ11" s="76"/>
      <c r="BR11" s="76"/>
      <c r="BS11" s="76"/>
      <c r="BT11" s="76"/>
    </row>
    <row r="12" spans="1:72" s="71" customFormat="1" ht="15" x14ac:dyDescent="0.2">
      <c r="A12" s="93"/>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row>
    <row r="13" spans="1:72" s="71" customFormat="1" x14ac:dyDescent="0.2">
      <c r="A13" s="89" t="s">
        <v>22</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BG13" s="76"/>
      <c r="BH13" s="76"/>
      <c r="BI13" s="76"/>
      <c r="BJ13" s="76"/>
      <c r="BK13" s="76"/>
      <c r="BL13" s="76"/>
      <c r="BM13" s="76"/>
      <c r="BN13" s="76"/>
      <c r="BO13" s="76"/>
      <c r="BP13" s="76"/>
      <c r="BQ13" s="76"/>
      <c r="BR13" s="76"/>
      <c r="BS13" s="76"/>
      <c r="BT13" s="76"/>
    </row>
    <row r="14" spans="1:72" s="71" customFormat="1" ht="88.5" customHeight="1" x14ac:dyDescent="0.2">
      <c r="A14" s="669" t="s">
        <v>187</v>
      </c>
      <c r="B14" s="698"/>
      <c r="C14" s="698"/>
      <c r="D14" s="698"/>
      <c r="E14" s="698"/>
      <c r="F14" s="698"/>
      <c r="G14" s="698"/>
      <c r="H14" s="698"/>
      <c r="I14" s="698"/>
      <c r="J14" s="698"/>
      <c r="K14" s="699"/>
      <c r="L14" s="208"/>
      <c r="M14" s="208"/>
      <c r="N14" s="208"/>
      <c r="O14" s="208"/>
      <c r="P14" s="208"/>
      <c r="Q14" s="208"/>
      <c r="R14" s="208"/>
      <c r="S14" s="208"/>
      <c r="T14" s="208"/>
      <c r="U14" s="208"/>
      <c r="V14" s="208"/>
      <c r="W14" s="208"/>
      <c r="X14" s="208"/>
      <c r="Y14" s="208"/>
      <c r="Z14" s="208"/>
      <c r="AA14" s="90"/>
      <c r="AB14" s="90"/>
      <c r="AC14" s="90"/>
      <c r="AD14" s="90"/>
      <c r="AE14" s="90"/>
      <c r="AF14" s="90"/>
      <c r="AG14" s="90"/>
      <c r="AH14" s="90"/>
      <c r="AI14" s="90"/>
      <c r="AJ14" s="90"/>
      <c r="AK14" s="90"/>
      <c r="AL14" s="90"/>
      <c r="AM14" s="90"/>
      <c r="BG14" s="76"/>
      <c r="BH14" s="76"/>
      <c r="BI14" s="76"/>
      <c r="BJ14" s="76"/>
      <c r="BK14" s="76"/>
      <c r="BL14" s="76"/>
      <c r="BM14" s="76"/>
      <c r="BN14" s="76"/>
      <c r="BO14" s="76"/>
      <c r="BP14" s="76"/>
      <c r="BQ14" s="76"/>
      <c r="BR14" s="76"/>
      <c r="BS14" s="76"/>
      <c r="BT14" s="76"/>
    </row>
    <row r="15" spans="1:72" s="71" customFormat="1" x14ac:dyDescent="0.2">
      <c r="A15" s="209"/>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90"/>
      <c r="AB15" s="90"/>
      <c r="AC15" s="90"/>
      <c r="AD15" s="90"/>
      <c r="AE15" s="90"/>
      <c r="AF15" s="90"/>
      <c r="AG15" s="90"/>
      <c r="AH15" s="90"/>
      <c r="AI15" s="90"/>
      <c r="AJ15" s="90"/>
      <c r="AK15" s="90"/>
      <c r="AL15" s="90"/>
      <c r="AM15" s="90"/>
      <c r="BG15" s="76"/>
      <c r="BH15" s="76"/>
      <c r="BI15" s="76"/>
      <c r="BJ15" s="76"/>
      <c r="BK15" s="76"/>
      <c r="BL15" s="76"/>
      <c r="BM15" s="76"/>
      <c r="BN15" s="76"/>
      <c r="BO15" s="76"/>
      <c r="BP15" s="76"/>
      <c r="BQ15" s="76"/>
      <c r="BR15" s="76"/>
      <c r="BS15" s="76"/>
      <c r="BT15" s="76"/>
    </row>
    <row r="16" spans="1:72" s="71" customFormat="1" x14ac:dyDescent="0.2">
      <c r="A16" s="88" t="s">
        <v>24</v>
      </c>
      <c r="BG16" s="76"/>
      <c r="BH16" s="76"/>
      <c r="BI16" s="76"/>
      <c r="BJ16" s="76"/>
      <c r="BK16" s="76"/>
      <c r="BL16" s="76"/>
      <c r="BM16" s="76"/>
      <c r="BN16" s="76"/>
      <c r="BO16" s="76"/>
      <c r="BP16" s="76"/>
      <c r="BQ16" s="76"/>
      <c r="BR16" s="76"/>
      <c r="BS16" s="76"/>
      <c r="BT16" s="76"/>
    </row>
    <row r="17" spans="1:72" s="71" customFormat="1" x14ac:dyDescent="0.2">
      <c r="A17" s="92" t="s">
        <v>82</v>
      </c>
      <c r="B17" s="90"/>
      <c r="C17" s="90"/>
      <c r="D17" s="90"/>
      <c r="E17" s="90"/>
      <c r="F17" s="90"/>
      <c r="G17" s="90"/>
      <c r="H17" s="90"/>
      <c r="I17" s="90"/>
      <c r="BG17" s="76"/>
      <c r="BH17" s="76"/>
      <c r="BI17" s="76"/>
      <c r="BJ17" s="76"/>
      <c r="BK17" s="76"/>
      <c r="BL17" s="76"/>
      <c r="BM17" s="76"/>
      <c r="BN17" s="76"/>
      <c r="BO17" s="76"/>
      <c r="BP17" s="76"/>
      <c r="BQ17" s="76"/>
      <c r="BR17" s="76"/>
      <c r="BS17" s="76"/>
      <c r="BT17" s="76"/>
    </row>
    <row r="18" spans="1:72" s="71" customFormat="1" ht="15" x14ac:dyDescent="0.2">
      <c r="A18" s="93"/>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BG18" s="76"/>
      <c r="BH18" s="76"/>
      <c r="BI18" s="76"/>
      <c r="BJ18" s="76"/>
      <c r="BK18" s="76"/>
      <c r="BL18" s="76"/>
      <c r="BM18" s="76"/>
      <c r="BN18" s="76"/>
      <c r="BO18" s="76"/>
      <c r="BP18" s="76"/>
      <c r="BQ18" s="76"/>
      <c r="BR18" s="76"/>
      <c r="BS18" s="76"/>
      <c r="BT18" s="76"/>
    </row>
    <row r="19" spans="1:72" s="71" customFormat="1" x14ac:dyDescent="0.2">
      <c r="A19" s="88" t="s">
        <v>26</v>
      </c>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BG19" s="76"/>
      <c r="BH19" s="76"/>
      <c r="BI19" s="76"/>
      <c r="BJ19" s="76"/>
      <c r="BK19" s="76"/>
      <c r="BL19" s="76"/>
      <c r="BM19" s="76"/>
      <c r="BN19" s="76"/>
      <c r="BO19" s="76"/>
      <c r="BP19" s="76"/>
      <c r="BQ19" s="76"/>
      <c r="BR19" s="76"/>
      <c r="BS19" s="76"/>
      <c r="BT19" s="76"/>
    </row>
    <row r="20" spans="1:72" s="71" customFormat="1" x14ac:dyDescent="0.2">
      <c r="A20" s="88" t="s">
        <v>27</v>
      </c>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BG20" s="76"/>
      <c r="BH20" s="76"/>
      <c r="BI20" s="76"/>
      <c r="BJ20" s="76"/>
      <c r="BK20" s="76"/>
      <c r="BL20" s="76"/>
      <c r="BM20" s="76"/>
      <c r="BN20" s="76"/>
      <c r="BO20" s="76"/>
      <c r="BP20" s="76"/>
      <c r="BQ20" s="76"/>
      <c r="BR20" s="76"/>
      <c r="BS20" s="76"/>
      <c r="BT20" s="76"/>
    </row>
    <row r="21" spans="1:72" s="71" customFormat="1" x14ac:dyDescent="0.2">
      <c r="A21" s="94" t="s">
        <v>83</v>
      </c>
      <c r="B21" s="95"/>
      <c r="C21" s="96"/>
      <c r="D21" s="97">
        <v>215000000</v>
      </c>
      <c r="E21" s="98"/>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BG21" s="76"/>
      <c r="BH21" s="76"/>
      <c r="BI21" s="76"/>
      <c r="BJ21" s="76"/>
      <c r="BK21" s="76"/>
      <c r="BL21" s="76"/>
      <c r="BM21" s="76"/>
      <c r="BN21" s="76"/>
      <c r="BO21" s="76"/>
      <c r="BP21" s="76"/>
      <c r="BQ21" s="76"/>
      <c r="BR21" s="76"/>
      <c r="BS21" s="76"/>
      <c r="BT21" s="76"/>
    </row>
    <row r="22" spans="1:72" s="71" customFormat="1" x14ac:dyDescent="0.2">
      <c r="A22" s="166" t="s">
        <v>30</v>
      </c>
      <c r="B22" s="210"/>
      <c r="C22" s="211"/>
      <c r="D22" s="167">
        <f>SUM(D21)</f>
        <v>215000000</v>
      </c>
      <c r="E22" s="103"/>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BG22" s="76"/>
      <c r="BH22" s="76"/>
      <c r="BI22" s="76"/>
      <c r="BJ22" s="76"/>
      <c r="BK22" s="76"/>
      <c r="BL22" s="76"/>
      <c r="BM22" s="76"/>
      <c r="BN22" s="76"/>
      <c r="BO22" s="76"/>
      <c r="BP22" s="76"/>
      <c r="BQ22" s="76"/>
      <c r="BR22" s="76"/>
      <c r="BS22" s="76"/>
      <c r="BT22" s="76"/>
    </row>
    <row r="23" spans="1:72" s="71" customFormat="1" ht="15" x14ac:dyDescent="0.2">
      <c r="A23" s="93"/>
      <c r="B23" s="90"/>
      <c r="C23" s="90"/>
      <c r="D23" s="90"/>
      <c r="E23" s="90"/>
      <c r="F23" s="90"/>
      <c r="G23" s="90"/>
      <c r="H23" s="90"/>
      <c r="I23" s="90"/>
      <c r="J23" s="105"/>
      <c r="K23" s="105"/>
      <c r="L23" s="105"/>
      <c r="M23" s="105"/>
      <c r="N23" s="734"/>
      <c r="O23" s="734"/>
      <c r="P23" s="734"/>
      <c r="Q23" s="734"/>
      <c r="R23" s="734"/>
      <c r="S23" s="734"/>
      <c r="T23" s="734"/>
      <c r="U23" s="105"/>
      <c r="V23" s="105"/>
      <c r="W23" s="105"/>
      <c r="X23" s="105"/>
      <c r="Y23" s="105"/>
      <c r="Z23" s="105"/>
      <c r="AA23" s="665"/>
      <c r="AB23" s="665"/>
      <c r="AC23" s="665"/>
      <c r="AD23" s="665"/>
      <c r="AE23" s="665"/>
      <c r="AF23" s="665"/>
      <c r="AG23" s="105"/>
      <c r="AH23" s="105"/>
      <c r="AI23" s="105"/>
      <c r="AJ23" s="105"/>
      <c r="AK23" s="105"/>
      <c r="AL23" s="105"/>
      <c r="AM23" s="106"/>
      <c r="BG23" s="76"/>
      <c r="BH23" s="76"/>
      <c r="BI23" s="76"/>
      <c r="BJ23" s="76"/>
      <c r="BK23" s="76"/>
      <c r="BL23" s="76"/>
      <c r="BM23" s="76"/>
      <c r="BN23" s="76"/>
      <c r="BO23" s="76"/>
      <c r="BP23" s="76"/>
      <c r="BQ23" s="76"/>
      <c r="BR23" s="76"/>
      <c r="BS23" s="76"/>
      <c r="BT23" s="76"/>
    </row>
    <row r="24" spans="1:72" s="71" customFormat="1" ht="15" x14ac:dyDescent="0.2">
      <c r="A24" s="93"/>
      <c r="B24" s="90"/>
      <c r="C24" s="90"/>
      <c r="D24" s="90"/>
      <c r="E24" s="90"/>
      <c r="F24" s="90"/>
      <c r="G24" s="90"/>
      <c r="H24" s="90"/>
      <c r="I24" s="90"/>
      <c r="J24" s="105"/>
      <c r="K24" s="105"/>
      <c r="L24" s="105" t="s">
        <v>124</v>
      </c>
      <c r="M24" s="105"/>
      <c r="N24" s="105"/>
      <c r="O24" s="105"/>
      <c r="P24" s="105"/>
      <c r="Q24" s="105"/>
      <c r="R24" s="105"/>
      <c r="S24" s="105"/>
      <c r="T24" s="105"/>
      <c r="U24" s="105"/>
      <c r="V24" s="105"/>
      <c r="W24" s="105"/>
      <c r="X24" s="105"/>
      <c r="Y24" s="105"/>
      <c r="Z24" s="105"/>
      <c r="AA24" s="107"/>
      <c r="AB24" s="107"/>
      <c r="AC24" s="107"/>
      <c r="AD24" s="107"/>
      <c r="AE24" s="107"/>
      <c r="AF24" s="107"/>
      <c r="AG24" s="105"/>
      <c r="AH24" s="105"/>
      <c r="AI24" s="105"/>
      <c r="AJ24" s="105"/>
      <c r="AK24" s="105"/>
      <c r="AL24" s="105"/>
      <c r="AM24" s="106"/>
      <c r="BG24" s="76"/>
      <c r="BH24" s="76"/>
      <c r="BI24" s="76"/>
      <c r="BJ24" s="76"/>
      <c r="BK24" s="76"/>
      <c r="BL24" s="76"/>
      <c r="BM24" s="76"/>
      <c r="BN24" s="76"/>
      <c r="BO24" s="76"/>
      <c r="BP24" s="76"/>
      <c r="BQ24" s="76"/>
      <c r="BR24" s="76"/>
      <c r="BS24" s="76"/>
      <c r="BT24" s="76"/>
    </row>
    <row r="25" spans="1:72" s="71" customFormat="1" x14ac:dyDescent="0.2">
      <c r="A25" s="89"/>
      <c r="B25" s="89"/>
      <c r="C25" s="89"/>
      <c r="D25" s="168"/>
      <c r="E25" s="103"/>
      <c r="J25" s="90"/>
      <c r="K25" s="90"/>
      <c r="L25" s="90"/>
      <c r="M25" s="90"/>
      <c r="N25" s="90"/>
      <c r="O25" s="90"/>
      <c r="P25" s="90"/>
      <c r="Q25" s="90"/>
      <c r="R25" s="90"/>
      <c r="S25" s="90"/>
      <c r="T25" s="90"/>
      <c r="U25" s="90"/>
      <c r="V25" s="90"/>
      <c r="W25" s="90"/>
      <c r="X25" s="90"/>
      <c r="Y25" s="90"/>
      <c r="Z25" s="90"/>
      <c r="AA25" s="90"/>
      <c r="AB25" s="90"/>
      <c r="AC25" s="90"/>
      <c r="AD25" s="90"/>
      <c r="AE25" s="90"/>
      <c r="AF25" s="90"/>
      <c r="AG25" s="90"/>
      <c r="BE25" s="76"/>
      <c r="BF25" s="76"/>
      <c r="BG25" s="76"/>
      <c r="BH25" s="76"/>
      <c r="BI25" s="76"/>
      <c r="BJ25" s="76"/>
      <c r="BK25" s="76"/>
      <c r="BL25" s="76"/>
      <c r="BM25" s="76"/>
      <c r="BN25" s="76"/>
      <c r="BO25" s="76"/>
      <c r="BP25" s="76"/>
      <c r="BQ25" s="76"/>
      <c r="BR25" s="76"/>
    </row>
    <row r="26" spans="1:72" s="71" customFormat="1" x14ac:dyDescent="0.2">
      <c r="A26" s="735" t="s">
        <v>125</v>
      </c>
      <c r="B26" s="736"/>
      <c r="C26" s="736"/>
      <c r="D26" s="736"/>
      <c r="E26" s="736"/>
      <c r="F26" s="736"/>
      <c r="G26" s="736"/>
      <c r="H26" s="736"/>
      <c r="I26" s="736"/>
      <c r="J26" s="736"/>
      <c r="K26" s="736"/>
      <c r="L26" s="736"/>
      <c r="M26" s="737"/>
      <c r="N26" s="90"/>
      <c r="O26" s="90"/>
      <c r="P26" s="90"/>
      <c r="Q26" s="90"/>
      <c r="R26" s="90"/>
      <c r="S26" s="90"/>
      <c r="T26" s="90"/>
      <c r="U26" s="90"/>
      <c r="V26" s="90"/>
      <c r="W26" s="90"/>
      <c r="X26" s="90"/>
      <c r="Y26" s="90"/>
      <c r="Z26" s="90"/>
      <c r="AA26" s="90"/>
      <c r="AB26" s="90"/>
      <c r="AC26" s="90"/>
      <c r="AD26" s="90"/>
      <c r="AE26" s="90"/>
      <c r="AF26" s="90"/>
      <c r="AG26" s="90"/>
      <c r="BE26" s="76"/>
      <c r="BF26" s="76"/>
      <c r="BG26" s="76"/>
      <c r="BH26" s="76"/>
      <c r="BI26" s="76"/>
      <c r="BJ26" s="76"/>
      <c r="BK26" s="76"/>
      <c r="BL26" s="76"/>
      <c r="BM26" s="76"/>
      <c r="BN26" s="76"/>
      <c r="BO26" s="76"/>
      <c r="BP26" s="76"/>
      <c r="BQ26" s="76"/>
      <c r="BR26" s="76"/>
    </row>
    <row r="27" spans="1:72" s="71" customFormat="1" x14ac:dyDescent="0.2">
      <c r="A27" s="129" t="s">
        <v>126</v>
      </c>
      <c r="B27" s="129" t="s">
        <v>127</v>
      </c>
      <c r="C27" s="129" t="s">
        <v>128</v>
      </c>
      <c r="D27" s="129" t="s">
        <v>129</v>
      </c>
      <c r="E27" s="129" t="s">
        <v>130</v>
      </c>
      <c r="F27" s="129" t="s">
        <v>131</v>
      </c>
      <c r="G27" s="129" t="s">
        <v>132</v>
      </c>
      <c r="H27" s="129" t="s">
        <v>133</v>
      </c>
      <c r="I27" s="129" t="s">
        <v>134</v>
      </c>
      <c r="J27" s="129" t="s">
        <v>135</v>
      </c>
      <c r="K27" s="129" t="s">
        <v>136</v>
      </c>
      <c r="L27" s="129" t="s">
        <v>137</v>
      </c>
      <c r="M27" s="129" t="s">
        <v>138</v>
      </c>
      <c r="N27" s="90"/>
      <c r="O27" s="90"/>
      <c r="P27" s="90"/>
      <c r="Q27" s="90"/>
      <c r="R27" s="90"/>
      <c r="S27" s="90"/>
      <c r="T27" s="90"/>
      <c r="U27" s="90"/>
      <c r="V27" s="90"/>
      <c r="W27" s="90"/>
      <c r="X27" s="90"/>
      <c r="Y27" s="90"/>
      <c r="Z27" s="90"/>
      <c r="AA27" s="90"/>
      <c r="AB27" s="90"/>
      <c r="AC27" s="90"/>
      <c r="AD27" s="90"/>
      <c r="AE27" s="90"/>
      <c r="AF27" s="90"/>
      <c r="AG27" s="90"/>
      <c r="BE27" s="76"/>
      <c r="BF27" s="76"/>
      <c r="BG27" s="76"/>
      <c r="BH27" s="76"/>
      <c r="BI27" s="76"/>
      <c r="BJ27" s="76"/>
      <c r="BK27" s="76"/>
      <c r="BL27" s="76"/>
      <c r="BM27" s="76"/>
      <c r="BN27" s="76"/>
      <c r="BO27" s="76"/>
      <c r="BP27" s="76"/>
      <c r="BQ27" s="76"/>
      <c r="BR27" s="76"/>
    </row>
    <row r="28" spans="1:72" s="71" customFormat="1" ht="13.5" customHeight="1" x14ac:dyDescent="0.2">
      <c r="A28" s="129" t="s">
        <v>139</v>
      </c>
      <c r="B28" s="112">
        <v>215000000</v>
      </c>
      <c r="C28" s="129"/>
      <c r="D28" s="167"/>
      <c r="E28" s="212"/>
      <c r="F28" s="213"/>
      <c r="G28" s="213"/>
      <c r="H28" s="213"/>
      <c r="I28" s="213"/>
      <c r="J28" s="213"/>
      <c r="K28" s="213"/>
      <c r="L28" s="213"/>
      <c r="M28" s="213"/>
      <c r="N28" s="214">
        <f>SUM(B28:M28)</f>
        <v>215000000</v>
      </c>
      <c r="O28" s="90"/>
      <c r="P28" s="90"/>
      <c r="Q28" s="90"/>
      <c r="R28" s="90"/>
      <c r="S28" s="90"/>
      <c r="T28" s="90"/>
      <c r="U28" s="90"/>
      <c r="V28" s="90"/>
      <c r="W28" s="90"/>
      <c r="X28" s="90"/>
      <c r="Y28" s="90"/>
      <c r="Z28" s="90"/>
      <c r="AA28" s="90"/>
      <c r="AB28" s="90"/>
      <c r="AC28" s="90"/>
      <c r="AD28" s="90"/>
      <c r="AE28" s="90"/>
      <c r="AF28" s="90"/>
      <c r="AG28" s="90"/>
      <c r="BE28" s="76"/>
      <c r="BF28" s="76"/>
      <c r="BG28" s="76"/>
      <c r="BH28" s="76"/>
      <c r="BI28" s="76"/>
      <c r="BJ28" s="76"/>
      <c r="BK28" s="76"/>
      <c r="BL28" s="76"/>
      <c r="BM28" s="76"/>
      <c r="BN28" s="76"/>
      <c r="BO28" s="76"/>
      <c r="BP28" s="76"/>
      <c r="BQ28" s="76"/>
      <c r="BR28" s="76"/>
    </row>
    <row r="29" spans="1:72" s="71" customFormat="1" x14ac:dyDescent="0.2">
      <c r="A29" s="129" t="s">
        <v>140</v>
      </c>
      <c r="B29" s="129"/>
      <c r="C29" s="215">
        <f>+E42</f>
        <v>6830000</v>
      </c>
      <c r="D29" s="167">
        <f>15330000+2570000+8600000+940000+5970000</f>
        <v>33410000</v>
      </c>
      <c r="E29" s="167">
        <f>15330000+4460000+2570000+940000</f>
        <v>23300000</v>
      </c>
      <c r="F29" s="216">
        <f>15340000+4460000+2570000+5000000+940000</f>
        <v>28310000</v>
      </c>
      <c r="G29" s="167">
        <f>4480000+13200000+2570000+1733000+940000</f>
        <v>22923000</v>
      </c>
      <c r="H29" s="217">
        <f>2570000+13300000+1733000+940000+11000000</f>
        <v>29543000</v>
      </c>
      <c r="I29" s="217">
        <f>1733000+940000+2570000</f>
        <v>5243000</v>
      </c>
      <c r="J29" s="217">
        <f>1733000+8700000+940000+2570000</f>
        <v>13943000</v>
      </c>
      <c r="K29" s="217">
        <f>1733000+940000+2570000</f>
        <v>5243000</v>
      </c>
      <c r="L29" s="217">
        <f>13200000+1735000+940000+2570000</f>
        <v>18445000</v>
      </c>
      <c r="M29" s="217">
        <f>13300000+940000+11000000+2570000</f>
        <v>27810000</v>
      </c>
      <c r="N29" s="214">
        <f>SUM(B29:M29)</f>
        <v>215000000</v>
      </c>
      <c r="O29" s="90"/>
      <c r="P29" s="90"/>
      <c r="Q29" s="90"/>
      <c r="R29" s="90"/>
      <c r="S29" s="90"/>
      <c r="T29" s="90"/>
      <c r="U29" s="90"/>
      <c r="V29" s="90"/>
      <c r="W29" s="90"/>
      <c r="X29" s="90"/>
      <c r="Y29" s="90"/>
      <c r="Z29" s="90"/>
      <c r="AA29" s="90"/>
      <c r="AB29" s="90"/>
      <c r="AC29" s="90"/>
      <c r="AD29" s="90"/>
      <c r="AE29" s="90"/>
      <c r="AF29" s="90"/>
      <c r="AG29" s="90"/>
      <c r="BE29" s="76"/>
      <c r="BF29" s="76"/>
      <c r="BG29" s="76"/>
      <c r="BH29" s="76"/>
      <c r="BI29" s="76"/>
      <c r="BJ29" s="76"/>
      <c r="BK29" s="76"/>
      <c r="BL29" s="76"/>
      <c r="BM29" s="76"/>
      <c r="BN29" s="76"/>
      <c r="BO29" s="76"/>
      <c r="BP29" s="76"/>
      <c r="BQ29" s="76"/>
      <c r="BR29" s="76"/>
    </row>
    <row r="30" spans="1:72" s="71" customFormat="1" ht="15" x14ac:dyDescent="0.2">
      <c r="A30" s="93"/>
      <c r="B30" s="90"/>
      <c r="C30" s="90"/>
      <c r="D30" s="90"/>
      <c r="E30" s="90"/>
      <c r="F30" s="90"/>
      <c r="G30" s="90"/>
      <c r="H30" s="90"/>
      <c r="I30" s="90"/>
      <c r="J30" s="105"/>
      <c r="K30" s="105"/>
      <c r="L30" s="105"/>
      <c r="M30" s="105"/>
      <c r="N30" s="105"/>
      <c r="O30" s="105"/>
      <c r="P30" s="105"/>
      <c r="Q30" s="105"/>
      <c r="R30" s="105"/>
      <c r="S30" s="105"/>
      <c r="T30" s="105"/>
      <c r="U30" s="105"/>
      <c r="V30" s="105"/>
      <c r="W30" s="105"/>
      <c r="X30" s="105"/>
      <c r="Y30" s="105"/>
      <c r="Z30" s="105"/>
      <c r="AA30" s="107"/>
      <c r="AB30" s="107"/>
      <c r="AC30" s="107"/>
      <c r="AD30" s="107"/>
      <c r="AE30" s="107"/>
      <c r="AF30" s="107"/>
      <c r="AG30" s="105"/>
      <c r="AH30" s="105"/>
      <c r="AI30" s="105"/>
      <c r="AJ30" s="105"/>
      <c r="AK30" s="105"/>
      <c r="AL30" s="105"/>
      <c r="AM30" s="106"/>
      <c r="BG30" s="76"/>
      <c r="BH30" s="76"/>
      <c r="BI30" s="76"/>
      <c r="BJ30" s="76"/>
      <c r="BK30" s="76"/>
      <c r="BL30" s="76"/>
      <c r="BM30" s="76"/>
      <c r="BN30" s="76"/>
      <c r="BO30" s="76"/>
      <c r="BP30" s="76"/>
      <c r="BQ30" s="76"/>
      <c r="BR30" s="76"/>
      <c r="BS30" s="76"/>
      <c r="BT30" s="76"/>
    </row>
    <row r="31" spans="1:72" s="71" customFormat="1" ht="15" x14ac:dyDescent="0.2">
      <c r="A31" s="93"/>
      <c r="B31" s="90"/>
      <c r="C31" s="90"/>
      <c r="D31" s="90"/>
      <c r="E31" s="90"/>
      <c r="F31" s="90"/>
      <c r="G31" s="90"/>
      <c r="H31" s="90"/>
      <c r="I31" s="90"/>
      <c r="J31" s="105"/>
      <c r="K31" s="105"/>
      <c r="L31" s="105"/>
      <c r="M31" s="105"/>
      <c r="N31" s="105"/>
      <c r="O31" s="105"/>
      <c r="P31" s="105"/>
      <c r="Q31" s="105"/>
      <c r="R31" s="105"/>
      <c r="S31" s="105"/>
      <c r="T31" s="105"/>
      <c r="U31" s="105"/>
      <c r="V31" s="105"/>
      <c r="W31" s="105"/>
      <c r="X31" s="105"/>
      <c r="Y31" s="105"/>
      <c r="Z31" s="105"/>
      <c r="AA31" s="107"/>
      <c r="AB31" s="107"/>
      <c r="AC31" s="107"/>
      <c r="AD31" s="107"/>
      <c r="AE31" s="107"/>
      <c r="AF31" s="107"/>
      <c r="AG31" s="105"/>
      <c r="AH31" s="105"/>
      <c r="AI31" s="105"/>
      <c r="AJ31" s="105"/>
      <c r="AK31" s="105"/>
      <c r="AL31" s="105"/>
      <c r="AM31" s="106"/>
      <c r="BG31" s="76"/>
      <c r="BH31" s="76"/>
      <c r="BI31" s="76"/>
      <c r="BJ31" s="76"/>
      <c r="BK31" s="76"/>
      <c r="BL31" s="76"/>
      <c r="BM31" s="76"/>
      <c r="BN31" s="76"/>
      <c r="BO31" s="76"/>
      <c r="BP31" s="76"/>
      <c r="BQ31" s="76"/>
      <c r="BR31" s="76"/>
      <c r="BS31" s="76"/>
      <c r="BT31" s="76"/>
    </row>
    <row r="32" spans="1:72" s="71" customFormat="1" ht="15" x14ac:dyDescent="0.2">
      <c r="A32" s="93"/>
      <c r="B32" s="90"/>
      <c r="C32" s="90"/>
      <c r="D32" s="90"/>
      <c r="E32" s="90"/>
      <c r="F32" s="90"/>
      <c r="G32" s="90"/>
      <c r="H32" s="90"/>
      <c r="I32" s="90"/>
      <c r="J32" s="105"/>
      <c r="K32" s="105"/>
      <c r="L32" s="105"/>
      <c r="M32" s="105"/>
      <c r="N32" s="105"/>
      <c r="O32" s="105"/>
      <c r="P32" s="105"/>
      <c r="Q32" s="105"/>
      <c r="R32" s="105"/>
      <c r="S32" s="105"/>
      <c r="T32" s="105"/>
      <c r="U32" s="105"/>
      <c r="V32" s="105"/>
      <c r="W32" s="105"/>
      <c r="X32" s="105"/>
      <c r="Y32" s="105"/>
      <c r="Z32" s="105"/>
      <c r="AA32" s="107"/>
      <c r="AB32" s="107"/>
      <c r="AC32" s="107"/>
      <c r="AD32" s="107"/>
      <c r="AE32" s="107"/>
      <c r="AF32" s="107"/>
      <c r="AG32" s="105"/>
      <c r="AH32" s="105"/>
      <c r="AI32" s="105"/>
      <c r="AJ32" s="105"/>
      <c r="AK32" s="105"/>
      <c r="AL32" s="105"/>
      <c r="AM32" s="106"/>
      <c r="BG32" s="76"/>
      <c r="BH32" s="76"/>
      <c r="BI32" s="76"/>
      <c r="BJ32" s="76"/>
      <c r="BK32" s="76"/>
      <c r="BL32" s="76"/>
      <c r="BM32" s="76"/>
      <c r="BN32" s="76"/>
      <c r="BO32" s="76"/>
      <c r="BP32" s="76"/>
      <c r="BQ32" s="76"/>
      <c r="BR32" s="76"/>
      <c r="BS32" s="76"/>
      <c r="BT32" s="76"/>
    </row>
    <row r="33" spans="1:72" s="71" customFormat="1" ht="15" x14ac:dyDescent="0.2">
      <c r="A33" s="93"/>
      <c r="B33" s="90"/>
      <c r="C33" s="90"/>
      <c r="D33" s="90"/>
      <c r="E33" s="90"/>
      <c r="F33" s="90"/>
      <c r="G33" s="90"/>
      <c r="H33" s="90"/>
      <c r="I33" s="90"/>
      <c r="J33" s="105"/>
      <c r="K33" s="105"/>
      <c r="L33" s="105"/>
      <c r="M33" s="105"/>
      <c r="N33" s="105"/>
      <c r="O33" s="105"/>
      <c r="P33" s="105"/>
      <c r="Q33" s="105"/>
      <c r="R33" s="105"/>
      <c r="S33" s="105"/>
      <c r="T33" s="105"/>
      <c r="U33" s="105"/>
      <c r="V33" s="105"/>
      <c r="W33" s="105"/>
      <c r="X33" s="105"/>
      <c r="Y33" s="105"/>
      <c r="Z33" s="105"/>
      <c r="AA33" s="107"/>
      <c r="AB33" s="107"/>
      <c r="AC33" s="107"/>
      <c r="AD33" s="107"/>
      <c r="AE33" s="107"/>
      <c r="AF33" s="107"/>
      <c r="AG33" s="105"/>
      <c r="AH33" s="105"/>
      <c r="AI33" s="105"/>
      <c r="AJ33" s="105"/>
      <c r="AK33" s="105"/>
      <c r="AL33" s="105"/>
      <c r="AM33" s="106"/>
      <c r="BG33" s="76"/>
      <c r="BH33" s="76"/>
      <c r="BI33" s="76"/>
      <c r="BJ33" s="76"/>
      <c r="BK33" s="76"/>
      <c r="BL33" s="76"/>
      <c r="BM33" s="76"/>
      <c r="BN33" s="76"/>
      <c r="BO33" s="76"/>
      <c r="BP33" s="76"/>
      <c r="BQ33" s="76"/>
      <c r="BR33" s="76"/>
      <c r="BS33" s="76"/>
      <c r="BT33" s="76"/>
    </row>
    <row r="34" spans="1:72" s="71" customFormat="1" ht="15" x14ac:dyDescent="0.2">
      <c r="A34" s="93"/>
      <c r="B34" s="90"/>
      <c r="C34" s="90"/>
      <c r="D34" s="90"/>
      <c r="E34" s="90"/>
      <c r="F34" s="90"/>
      <c r="G34" s="90"/>
      <c r="H34" s="90"/>
      <c r="I34" s="90"/>
      <c r="J34" s="105"/>
      <c r="K34" s="105"/>
      <c r="L34" s="105"/>
      <c r="M34" s="105"/>
      <c r="N34" s="105"/>
      <c r="O34" s="105"/>
      <c r="P34" s="105"/>
      <c r="Q34" s="105"/>
      <c r="R34" s="105"/>
      <c r="S34" s="105"/>
      <c r="T34" s="105"/>
      <c r="U34" s="105"/>
      <c r="V34" s="105"/>
      <c r="W34" s="105"/>
      <c r="X34" s="105"/>
      <c r="Y34" s="105"/>
      <c r="Z34" s="105"/>
      <c r="AA34" s="107"/>
      <c r="AB34" s="107"/>
      <c r="AC34" s="107"/>
      <c r="AD34" s="107"/>
      <c r="AE34" s="107"/>
      <c r="AF34" s="107"/>
      <c r="AG34" s="105"/>
      <c r="AH34" s="105"/>
      <c r="AI34" s="105"/>
      <c r="AJ34" s="105"/>
      <c r="AK34" s="105"/>
      <c r="AL34" s="105"/>
      <c r="AM34" s="106"/>
      <c r="BG34" s="76"/>
      <c r="BH34" s="76"/>
      <c r="BI34" s="76"/>
      <c r="BJ34" s="76"/>
      <c r="BK34" s="76"/>
      <c r="BL34" s="76"/>
      <c r="BM34" s="76"/>
      <c r="BN34" s="76"/>
      <c r="BO34" s="76"/>
      <c r="BP34" s="76"/>
      <c r="BQ34" s="76"/>
      <c r="BR34" s="76"/>
      <c r="BS34" s="76"/>
      <c r="BT34" s="76"/>
    </row>
    <row r="35" spans="1:72" s="71" customFormat="1" ht="15" x14ac:dyDescent="0.2">
      <c r="A35" s="93"/>
      <c r="B35" s="90"/>
      <c r="C35" s="90"/>
      <c r="D35" s="90"/>
      <c r="E35" s="90"/>
      <c r="F35" s="90"/>
      <c r="G35" s="90"/>
      <c r="H35" s="90"/>
      <c r="I35" s="90"/>
      <c r="J35" s="105"/>
      <c r="K35" s="105"/>
      <c r="L35" s="105"/>
      <c r="M35" s="105"/>
      <c r="N35" s="105"/>
      <c r="O35" s="105"/>
      <c r="P35" s="105"/>
      <c r="Q35" s="105"/>
      <c r="R35" s="105"/>
      <c r="S35" s="105"/>
      <c r="T35" s="105"/>
      <c r="U35" s="105"/>
      <c r="V35" s="105"/>
      <c r="W35" s="105"/>
      <c r="X35" s="105"/>
      <c r="Y35" s="105"/>
      <c r="Z35" s="105"/>
      <c r="AA35" s="107"/>
      <c r="AB35" s="107"/>
      <c r="AC35" s="107"/>
      <c r="AD35" s="107"/>
      <c r="AE35" s="107"/>
      <c r="AF35" s="107"/>
      <c r="AG35" s="105"/>
      <c r="AH35" s="105"/>
      <c r="AI35" s="105"/>
      <c r="AJ35" s="105"/>
      <c r="AK35" s="105"/>
      <c r="AL35" s="105"/>
      <c r="AM35" s="106"/>
      <c r="BG35" s="76"/>
      <c r="BH35" s="76"/>
      <c r="BI35" s="76"/>
      <c r="BJ35" s="76"/>
      <c r="BK35" s="76"/>
      <c r="BL35" s="76"/>
      <c r="BM35" s="76"/>
      <c r="BN35" s="76"/>
      <c r="BO35" s="76"/>
      <c r="BP35" s="76"/>
      <c r="BQ35" s="76"/>
      <c r="BR35" s="76"/>
      <c r="BS35" s="76"/>
      <c r="BT35" s="76"/>
    </row>
    <row r="36" spans="1:72" s="71" customFormat="1" ht="15" x14ac:dyDescent="0.2">
      <c r="A36" s="93"/>
      <c r="B36" s="90"/>
      <c r="C36" s="90"/>
      <c r="D36" s="90"/>
      <c r="E36" s="90"/>
      <c r="F36" s="90"/>
      <c r="G36" s="90"/>
      <c r="H36" s="90"/>
      <c r="I36" s="90"/>
      <c r="J36" s="105"/>
      <c r="K36" s="105"/>
      <c r="L36" s="105"/>
      <c r="M36" s="105"/>
      <c r="N36" s="105"/>
      <c r="O36" s="105"/>
      <c r="P36" s="105"/>
      <c r="Q36" s="105"/>
      <c r="R36" s="105"/>
      <c r="S36" s="105"/>
      <c r="T36" s="105"/>
      <c r="U36" s="105"/>
      <c r="V36" s="105"/>
      <c r="W36" s="105"/>
      <c r="X36" s="105"/>
      <c r="Y36" s="105"/>
      <c r="Z36" s="105"/>
      <c r="AA36" s="107"/>
      <c r="AB36" s="107"/>
      <c r="AC36" s="107"/>
      <c r="AD36" s="107"/>
      <c r="AE36" s="107"/>
      <c r="AF36" s="107"/>
      <c r="AG36" s="105"/>
      <c r="AH36" s="105"/>
      <c r="AI36" s="105"/>
      <c r="AJ36" s="105"/>
      <c r="AK36" s="105"/>
      <c r="AL36" s="105"/>
      <c r="AM36" s="106"/>
      <c r="BG36" s="76"/>
      <c r="BH36" s="76"/>
      <c r="BI36" s="76"/>
      <c r="BJ36" s="76"/>
      <c r="BK36" s="76"/>
      <c r="BL36" s="76"/>
      <c r="BM36" s="76"/>
      <c r="BN36" s="76"/>
      <c r="BO36" s="76"/>
      <c r="BP36" s="76"/>
      <c r="BQ36" s="76"/>
      <c r="BR36" s="76"/>
      <c r="BS36" s="76"/>
      <c r="BT36" s="76"/>
    </row>
    <row r="37" spans="1:72" s="71" customFormat="1" ht="15" x14ac:dyDescent="0.2">
      <c r="A37" s="93"/>
      <c r="B37" s="90"/>
      <c r="C37" s="90"/>
      <c r="D37" s="90"/>
      <c r="E37" s="214"/>
      <c r="F37" s="90"/>
      <c r="G37" s="90"/>
      <c r="H37" s="90"/>
      <c r="I37" s="90"/>
      <c r="J37" s="105"/>
      <c r="K37" s="105"/>
      <c r="L37" s="105"/>
      <c r="M37" s="105"/>
      <c r="N37" s="105"/>
      <c r="O37" s="105"/>
      <c r="P37" s="105"/>
      <c r="Q37" s="105"/>
      <c r="R37" s="105"/>
      <c r="S37" s="105"/>
      <c r="T37" s="105"/>
      <c r="U37" s="105"/>
      <c r="V37" s="105"/>
      <c r="W37" s="105"/>
      <c r="X37" s="105"/>
      <c r="Y37" s="105"/>
      <c r="Z37" s="105"/>
      <c r="AA37" s="107"/>
      <c r="AB37" s="107"/>
      <c r="AC37" s="107"/>
      <c r="AD37" s="107"/>
      <c r="AE37" s="107"/>
      <c r="AF37" s="107"/>
      <c r="AG37" s="105"/>
      <c r="AH37" s="105"/>
      <c r="AI37" s="105"/>
      <c r="AJ37" s="105"/>
      <c r="AK37" s="105"/>
      <c r="AL37" s="105"/>
      <c r="AM37" s="106"/>
      <c r="BG37" s="76"/>
      <c r="BH37" s="76"/>
      <c r="BI37" s="76"/>
      <c r="BJ37" s="76"/>
      <c r="BK37" s="76"/>
      <c r="BL37" s="76"/>
      <c r="BM37" s="76"/>
      <c r="BN37" s="76"/>
      <c r="BO37" s="76"/>
      <c r="BP37" s="76"/>
      <c r="BQ37" s="76"/>
      <c r="BR37" s="76"/>
      <c r="BS37" s="76"/>
      <c r="BT37" s="76"/>
    </row>
    <row r="38" spans="1:72" s="71" customFormat="1" x14ac:dyDescent="0.2">
      <c r="A38" s="88" t="s">
        <v>33</v>
      </c>
      <c r="B38" s="90"/>
      <c r="C38" s="90"/>
      <c r="D38" s="90"/>
      <c r="E38" s="90"/>
      <c r="F38" s="90"/>
      <c r="G38" s="90"/>
      <c r="H38" s="90"/>
      <c r="I38" s="90"/>
      <c r="J38" s="105"/>
      <c r="K38" s="105"/>
      <c r="L38" s="105"/>
      <c r="M38" s="105"/>
      <c r="N38" s="105"/>
      <c r="O38" s="105"/>
      <c r="P38" s="105"/>
      <c r="Q38" s="105"/>
      <c r="R38" s="105"/>
      <c r="S38" s="105"/>
      <c r="T38" s="105"/>
      <c r="U38" s="105"/>
      <c r="V38" s="105"/>
      <c r="W38" s="105"/>
      <c r="X38" s="105"/>
      <c r="Y38" s="105"/>
      <c r="Z38" s="105"/>
      <c r="AA38" s="107"/>
      <c r="AB38" s="107"/>
      <c r="AC38" s="107"/>
      <c r="AD38" s="107"/>
      <c r="AE38" s="107"/>
      <c r="AF38" s="107"/>
      <c r="AG38" s="105"/>
      <c r="AH38" s="105"/>
      <c r="AI38" s="105"/>
      <c r="AJ38" s="105"/>
      <c r="AK38" s="105"/>
      <c r="AL38" s="105"/>
      <c r="AM38" s="106"/>
      <c r="BG38" s="76"/>
      <c r="BH38" s="76"/>
      <c r="BI38" s="76"/>
      <c r="BJ38" s="76"/>
      <c r="BK38" s="76"/>
      <c r="BL38" s="76"/>
      <c r="BM38" s="76"/>
      <c r="BN38" s="76"/>
      <c r="BO38" s="76"/>
      <c r="BP38" s="76"/>
      <c r="BQ38" s="76"/>
      <c r="BR38" s="76"/>
      <c r="BS38" s="76"/>
      <c r="BT38" s="76"/>
    </row>
    <row r="39" spans="1:72" s="71" customFormat="1" ht="15" x14ac:dyDescent="0.2">
      <c r="A39" s="88"/>
      <c r="E39" s="108"/>
      <c r="F39" s="108"/>
      <c r="J39" s="105"/>
      <c r="K39" s="105"/>
      <c r="L39" s="105"/>
      <c r="M39" s="105"/>
      <c r="N39" s="105"/>
      <c r="O39" s="105"/>
      <c r="P39" s="105"/>
      <c r="Q39" s="105"/>
      <c r="R39" s="105"/>
      <c r="S39" s="105"/>
      <c r="T39" s="105"/>
      <c r="U39" s="105"/>
      <c r="V39" s="105"/>
      <c r="W39" s="105"/>
      <c r="X39" s="105"/>
      <c r="Y39" s="105"/>
      <c r="Z39" s="105"/>
      <c r="AA39" s="107"/>
      <c r="AB39" s="107"/>
      <c r="AC39" s="107"/>
      <c r="AD39" s="107"/>
      <c r="AE39" s="107"/>
      <c r="AF39" s="107"/>
      <c r="AG39" s="105"/>
      <c r="AH39" s="105"/>
      <c r="AI39" s="105"/>
      <c r="AJ39" s="105"/>
      <c r="AK39" s="105"/>
      <c r="AL39" s="105"/>
      <c r="AM39" s="106"/>
      <c r="BG39" s="76"/>
      <c r="BH39" s="76"/>
      <c r="BI39" s="76"/>
      <c r="BJ39" s="76"/>
      <c r="BK39" s="76"/>
      <c r="BL39" s="76"/>
      <c r="BM39" s="76"/>
      <c r="BN39" s="76"/>
      <c r="BO39" s="76"/>
      <c r="BP39" s="76"/>
      <c r="BQ39" s="76"/>
      <c r="BR39" s="76"/>
      <c r="BS39" s="76"/>
      <c r="BT39" s="76"/>
    </row>
    <row r="40" spans="1:72" s="71" customFormat="1" x14ac:dyDescent="0.2">
      <c r="A40" s="677" t="s">
        <v>84</v>
      </c>
      <c r="B40" s="677"/>
      <c r="C40" s="677"/>
      <c r="D40" s="677"/>
      <c r="E40" s="109" t="s">
        <v>34</v>
      </c>
      <c r="F40" s="109" t="s">
        <v>35</v>
      </c>
      <c r="G40" s="105"/>
      <c r="H40" s="105"/>
      <c r="I40" s="105"/>
    </row>
    <row r="41" spans="1:72" s="220" customFormat="1" ht="23.25" customHeight="1" x14ac:dyDescent="0.25">
      <c r="A41" s="726" t="s">
        <v>188</v>
      </c>
      <c r="B41" s="726"/>
      <c r="C41" s="726"/>
      <c r="D41" s="726"/>
      <c r="E41" s="218"/>
      <c r="F41" s="218">
        <f>+E42+E43+E44+E45</f>
        <v>66230000</v>
      </c>
      <c r="G41" s="219"/>
      <c r="K41" s="221"/>
      <c r="L41" s="222"/>
      <c r="M41" s="223"/>
      <c r="N41" s="224"/>
      <c r="O41" s="223"/>
    </row>
    <row r="42" spans="1:72" s="220" customFormat="1" ht="15" x14ac:dyDescent="0.25">
      <c r="A42" s="728" t="s">
        <v>189</v>
      </c>
      <c r="B42" s="729"/>
      <c r="C42" s="729"/>
      <c r="D42" s="730"/>
      <c r="E42" s="218">
        <v>6830000</v>
      </c>
      <c r="F42" s="218"/>
      <c r="G42" s="219"/>
      <c r="H42" s="225"/>
      <c r="K42" s="226"/>
      <c r="L42" s="226"/>
      <c r="M42" s="226"/>
      <c r="N42" s="226"/>
    </row>
    <row r="43" spans="1:72" s="220" customFormat="1" ht="15" x14ac:dyDescent="0.25">
      <c r="A43" s="728" t="s">
        <v>190</v>
      </c>
      <c r="B43" s="729"/>
      <c r="C43" s="729"/>
      <c r="D43" s="730"/>
      <c r="E43" s="218">
        <v>23000000</v>
      </c>
      <c r="F43" s="218"/>
      <c r="G43" s="219"/>
      <c r="H43" s="225"/>
      <c r="K43" s="226"/>
      <c r="L43" s="227"/>
      <c r="M43" s="228"/>
      <c r="N43" s="226"/>
    </row>
    <row r="44" spans="1:72" s="220" customFormat="1" ht="15" x14ac:dyDescent="0.25">
      <c r="A44" s="728" t="s">
        <v>191</v>
      </c>
      <c r="B44" s="729"/>
      <c r="C44" s="729"/>
      <c r="D44" s="730"/>
      <c r="E44" s="218">
        <v>23000000</v>
      </c>
      <c r="F44" s="218"/>
      <c r="G44" s="219"/>
      <c r="H44" s="225"/>
      <c r="K44" s="226"/>
      <c r="L44" s="227"/>
      <c r="M44" s="228"/>
      <c r="N44" s="226"/>
    </row>
    <row r="45" spans="1:72" s="220" customFormat="1" ht="15" x14ac:dyDescent="0.25">
      <c r="A45" s="728" t="s">
        <v>192</v>
      </c>
      <c r="B45" s="729"/>
      <c r="C45" s="729"/>
      <c r="D45" s="730"/>
      <c r="E45" s="218">
        <v>13400000</v>
      </c>
      <c r="F45" s="218"/>
      <c r="G45" s="219"/>
      <c r="H45" s="225"/>
      <c r="K45" s="226"/>
      <c r="L45" s="227"/>
      <c r="M45" s="228"/>
      <c r="N45" s="226"/>
    </row>
    <row r="46" spans="1:72" s="220" customFormat="1" ht="15" x14ac:dyDescent="0.25">
      <c r="A46" s="726" t="s">
        <v>193</v>
      </c>
      <c r="B46" s="726"/>
      <c r="C46" s="726"/>
      <c r="D46" s="726"/>
      <c r="E46" s="218"/>
      <c r="F46" s="218">
        <f>+E47+E48+E49</f>
        <v>78700000</v>
      </c>
      <c r="G46" s="219"/>
      <c r="H46" s="225"/>
      <c r="K46" s="229"/>
      <c r="L46" s="227"/>
      <c r="M46" s="228"/>
      <c r="N46" s="226"/>
    </row>
    <row r="47" spans="1:72" s="220" customFormat="1" ht="15" x14ac:dyDescent="0.25">
      <c r="A47" s="728" t="s">
        <v>194</v>
      </c>
      <c r="B47" s="729"/>
      <c r="C47" s="729"/>
      <c r="D47" s="730"/>
      <c r="E47" s="218">
        <v>26400000</v>
      </c>
      <c r="F47" s="218"/>
      <c r="G47" s="219"/>
      <c r="H47" s="225"/>
      <c r="K47" s="229"/>
      <c r="L47" s="227"/>
      <c r="M47" s="228"/>
      <c r="N47" s="226"/>
    </row>
    <row r="48" spans="1:72" s="220" customFormat="1" ht="15" x14ac:dyDescent="0.25">
      <c r="A48" s="728" t="s">
        <v>195</v>
      </c>
      <c r="B48" s="729"/>
      <c r="C48" s="729"/>
      <c r="D48" s="730"/>
      <c r="E48" s="218">
        <v>25700000</v>
      </c>
      <c r="F48" s="218"/>
      <c r="G48" s="219"/>
      <c r="H48" s="225"/>
      <c r="K48" s="229"/>
      <c r="L48" s="227"/>
      <c r="M48" s="228"/>
      <c r="N48" s="226"/>
    </row>
    <row r="49" spans="1:15" s="220" customFormat="1" ht="15" x14ac:dyDescent="0.25">
      <c r="A49" s="728" t="s">
        <v>196</v>
      </c>
      <c r="B49" s="729"/>
      <c r="C49" s="729"/>
      <c r="D49" s="730"/>
      <c r="E49" s="218">
        <v>26600000</v>
      </c>
      <c r="F49" s="218"/>
      <c r="G49" s="219"/>
      <c r="K49" s="226"/>
      <c r="L49" s="226"/>
      <c r="M49" s="230"/>
      <c r="N49" s="226"/>
    </row>
    <row r="50" spans="1:15" s="220" customFormat="1" ht="26.25" customHeight="1" x14ac:dyDescent="0.25">
      <c r="A50" s="726" t="s">
        <v>197</v>
      </c>
      <c r="B50" s="726" t="s">
        <v>197</v>
      </c>
      <c r="C50" s="726" t="s">
        <v>197</v>
      </c>
      <c r="D50" s="726" t="s">
        <v>197</v>
      </c>
      <c r="E50" s="218"/>
      <c r="F50" s="218">
        <f>+E51+E52</f>
        <v>8600000</v>
      </c>
      <c r="G50" s="219"/>
      <c r="H50" s="225"/>
      <c r="K50" s="231"/>
      <c r="L50" s="230"/>
      <c r="M50" s="230"/>
      <c r="N50" s="226"/>
    </row>
    <row r="51" spans="1:15" s="220" customFormat="1" ht="15" x14ac:dyDescent="0.25">
      <c r="A51" s="728" t="s">
        <v>198</v>
      </c>
      <c r="B51" s="729"/>
      <c r="C51" s="729"/>
      <c r="D51" s="730"/>
      <c r="E51" s="218">
        <v>5500000</v>
      </c>
      <c r="F51" s="218"/>
      <c r="G51" s="219"/>
      <c r="K51" s="230"/>
      <c r="L51" s="228"/>
      <c r="M51" s="228"/>
      <c r="N51" s="226"/>
    </row>
    <row r="52" spans="1:15" s="220" customFormat="1" ht="15" x14ac:dyDescent="0.25">
      <c r="A52" s="728" t="s">
        <v>199</v>
      </c>
      <c r="B52" s="729"/>
      <c r="C52" s="729"/>
      <c r="D52" s="730"/>
      <c r="E52" s="218">
        <v>3100000</v>
      </c>
      <c r="F52" s="218"/>
      <c r="G52" s="219"/>
      <c r="K52" s="232"/>
      <c r="L52" s="226"/>
      <c r="M52" s="226"/>
      <c r="N52" s="226"/>
      <c r="O52" s="233"/>
    </row>
    <row r="53" spans="1:15" s="220" customFormat="1" ht="15" x14ac:dyDescent="0.25">
      <c r="A53" s="726" t="s">
        <v>200</v>
      </c>
      <c r="B53" s="726" t="s">
        <v>200</v>
      </c>
      <c r="C53" s="726" t="s">
        <v>200</v>
      </c>
      <c r="D53" s="726" t="s">
        <v>200</v>
      </c>
      <c r="E53" s="218"/>
      <c r="F53" s="218">
        <f>+E54</f>
        <v>10400000</v>
      </c>
      <c r="G53" s="219"/>
      <c r="K53" s="226"/>
      <c r="L53" s="233"/>
      <c r="M53" s="233"/>
      <c r="N53" s="233"/>
      <c r="O53" s="233"/>
    </row>
    <row r="54" spans="1:15" s="220" customFormat="1" ht="15" x14ac:dyDescent="0.25">
      <c r="A54" s="728" t="s">
        <v>201</v>
      </c>
      <c r="B54" s="729"/>
      <c r="C54" s="729"/>
      <c r="D54" s="730"/>
      <c r="E54" s="218">
        <v>10400000</v>
      </c>
      <c r="F54" s="218"/>
      <c r="G54" s="219"/>
      <c r="H54" s="225"/>
      <c r="K54" s="234"/>
      <c r="L54" s="226"/>
      <c r="M54" s="226"/>
      <c r="N54" s="226"/>
      <c r="O54" s="233"/>
    </row>
    <row r="55" spans="1:15" s="220" customFormat="1" ht="24.75" customHeight="1" x14ac:dyDescent="0.25">
      <c r="A55" s="726" t="s">
        <v>202</v>
      </c>
      <c r="B55" s="726"/>
      <c r="C55" s="726"/>
      <c r="D55" s="726"/>
      <c r="E55" s="218"/>
      <c r="F55" s="218">
        <f>+E56</f>
        <v>8700000</v>
      </c>
      <c r="G55" s="219"/>
      <c r="K55" s="235"/>
      <c r="L55" s="235"/>
      <c r="M55" s="235"/>
      <c r="N55" s="235"/>
      <c r="O55" s="233"/>
    </row>
    <row r="56" spans="1:15" s="220" customFormat="1" ht="15" x14ac:dyDescent="0.25">
      <c r="A56" s="728" t="s">
        <v>203</v>
      </c>
      <c r="B56" s="729"/>
      <c r="C56" s="729"/>
      <c r="D56" s="730"/>
      <c r="E56" s="218">
        <v>8700000</v>
      </c>
      <c r="F56" s="218"/>
      <c r="G56" s="219"/>
      <c r="K56" s="236"/>
      <c r="L56" s="236"/>
      <c r="M56" s="236"/>
      <c r="N56" s="236"/>
      <c r="O56" s="233"/>
    </row>
    <row r="57" spans="1:15" s="220" customFormat="1" ht="15" x14ac:dyDescent="0.25">
      <c r="A57" s="726" t="s">
        <v>204</v>
      </c>
      <c r="B57" s="726"/>
      <c r="C57" s="726"/>
      <c r="D57" s="726"/>
      <c r="E57" s="218"/>
      <c r="F57" s="218">
        <f>+E58</f>
        <v>5000000</v>
      </c>
      <c r="G57" s="219"/>
      <c r="K57" s="236"/>
      <c r="L57" s="236"/>
      <c r="M57" s="236"/>
      <c r="N57" s="236"/>
      <c r="O57" s="233"/>
    </row>
    <row r="58" spans="1:15" s="220" customFormat="1" ht="15" x14ac:dyDescent="0.25">
      <c r="A58" s="727" t="s">
        <v>205</v>
      </c>
      <c r="B58" s="727"/>
      <c r="C58" s="727"/>
      <c r="D58" s="727"/>
      <c r="E58" s="218">
        <v>5000000</v>
      </c>
      <c r="F58" s="218"/>
      <c r="G58" s="219"/>
      <c r="K58" s="237"/>
      <c r="L58" s="237"/>
      <c r="M58" s="237"/>
      <c r="N58" s="237"/>
      <c r="O58" s="233"/>
    </row>
    <row r="59" spans="1:15" s="220" customFormat="1" ht="24" customHeight="1" x14ac:dyDescent="0.25">
      <c r="A59" s="726" t="s">
        <v>206</v>
      </c>
      <c r="B59" s="726"/>
      <c r="C59" s="726"/>
      <c r="D59" s="726"/>
      <c r="E59" s="238"/>
      <c r="F59" s="218">
        <f>+E60</f>
        <v>5970000</v>
      </c>
      <c r="G59" s="219"/>
      <c r="K59" s="226"/>
      <c r="L59" s="226"/>
      <c r="M59" s="226"/>
      <c r="N59" s="239"/>
      <c r="O59" s="233"/>
    </row>
    <row r="60" spans="1:15" s="220" customFormat="1" ht="15" x14ac:dyDescent="0.25">
      <c r="A60" s="727" t="s">
        <v>207</v>
      </c>
      <c r="B60" s="727"/>
      <c r="C60" s="727"/>
      <c r="D60" s="727"/>
      <c r="E60" s="218">
        <v>5970000</v>
      </c>
      <c r="F60" s="218"/>
      <c r="G60" s="219"/>
      <c r="K60" s="237"/>
      <c r="L60" s="237"/>
      <c r="M60" s="237"/>
      <c r="N60" s="237"/>
    </row>
    <row r="61" spans="1:15" s="220" customFormat="1" ht="15" x14ac:dyDescent="0.25">
      <c r="A61" s="726" t="s">
        <v>208</v>
      </c>
      <c r="B61" s="726"/>
      <c r="C61" s="726"/>
      <c r="D61" s="726"/>
      <c r="E61" s="218"/>
      <c r="F61" s="218">
        <f>+E62+E63</f>
        <v>15700000</v>
      </c>
      <c r="G61" s="219"/>
      <c r="H61" s="219"/>
      <c r="I61" s="219"/>
      <c r="J61" s="240"/>
      <c r="K61" s="241"/>
      <c r="L61" s="242"/>
    </row>
    <row r="62" spans="1:15" s="220" customFormat="1" ht="15" x14ac:dyDescent="0.25">
      <c r="A62" s="728" t="s">
        <v>209</v>
      </c>
      <c r="B62" s="729"/>
      <c r="C62" s="729"/>
      <c r="D62" s="730"/>
      <c r="E62" s="218">
        <v>4700000</v>
      </c>
      <c r="F62" s="218"/>
      <c r="G62" s="219"/>
      <c r="H62" s="219"/>
      <c r="I62" s="219"/>
      <c r="J62" s="240"/>
      <c r="K62" s="241"/>
      <c r="L62" s="242"/>
    </row>
    <row r="63" spans="1:15" s="220" customFormat="1" ht="15" x14ac:dyDescent="0.25">
      <c r="A63" s="728" t="s">
        <v>210</v>
      </c>
      <c r="B63" s="729"/>
      <c r="C63" s="729"/>
      <c r="D63" s="730"/>
      <c r="E63" s="218">
        <v>11000000</v>
      </c>
      <c r="F63" s="218"/>
      <c r="G63" s="219"/>
      <c r="H63" s="219"/>
      <c r="I63" s="219"/>
      <c r="J63" s="240"/>
      <c r="K63" s="241"/>
      <c r="L63" s="242"/>
    </row>
    <row r="64" spans="1:15" s="220" customFormat="1" ht="15" x14ac:dyDescent="0.25">
      <c r="A64" s="726" t="s">
        <v>211</v>
      </c>
      <c r="B64" s="726"/>
      <c r="C64" s="726"/>
      <c r="D64" s="726"/>
      <c r="E64" s="218"/>
      <c r="F64" s="218">
        <f>+E65+E66</f>
        <v>15700000</v>
      </c>
      <c r="G64" s="219"/>
      <c r="H64" s="219"/>
      <c r="I64" s="219"/>
      <c r="J64" s="240"/>
      <c r="K64" s="241"/>
      <c r="L64" s="242"/>
    </row>
    <row r="65" spans="1:72" s="220" customFormat="1" ht="15" x14ac:dyDescent="0.25">
      <c r="A65" s="728" t="s">
        <v>212</v>
      </c>
      <c r="B65" s="729"/>
      <c r="C65" s="729"/>
      <c r="D65" s="730"/>
      <c r="E65" s="218">
        <v>4700000</v>
      </c>
      <c r="F65" s="218"/>
      <c r="G65" s="219"/>
      <c r="H65" s="219"/>
      <c r="I65" s="219"/>
      <c r="J65" s="240"/>
      <c r="K65" s="241"/>
      <c r="L65" s="242"/>
    </row>
    <row r="66" spans="1:72" s="220" customFormat="1" ht="15" x14ac:dyDescent="0.25">
      <c r="A66" s="728" t="s">
        <v>213</v>
      </c>
      <c r="B66" s="729"/>
      <c r="C66" s="729"/>
      <c r="D66" s="730"/>
      <c r="E66" s="218">
        <v>11000000</v>
      </c>
      <c r="F66" s="218"/>
      <c r="G66" s="219"/>
      <c r="H66" s="219"/>
      <c r="I66" s="219"/>
      <c r="J66" s="240"/>
      <c r="K66" s="241"/>
      <c r="L66" s="242"/>
    </row>
    <row r="67" spans="1:72" s="71" customFormat="1" ht="15" x14ac:dyDescent="0.25">
      <c r="A67" s="652" t="s">
        <v>45</v>
      </c>
      <c r="B67" s="653"/>
      <c r="C67" s="653"/>
      <c r="D67" s="654"/>
      <c r="E67" s="243">
        <f>SUM(E41:E66)</f>
        <v>215000000</v>
      </c>
      <c r="F67" s="243">
        <f>SUM(F41:F64)</f>
        <v>215000000</v>
      </c>
      <c r="G67" s="105"/>
      <c r="H67" s="105"/>
      <c r="I67" s="105"/>
    </row>
    <row r="68" spans="1:72" s="71" customFormat="1" x14ac:dyDescent="0.2">
      <c r="A68" s="90"/>
      <c r="B68" s="90"/>
      <c r="C68" s="90"/>
      <c r="D68" s="106"/>
      <c r="E68" s="106"/>
      <c r="F68" s="106"/>
      <c r="G68" s="105"/>
      <c r="H68" s="105"/>
      <c r="I68" s="105"/>
    </row>
    <row r="69" spans="1:72" s="71" customFormat="1" x14ac:dyDescent="0.2">
      <c r="A69" s="88" t="s">
        <v>46</v>
      </c>
      <c r="F69" s="244"/>
      <c r="BG69" s="76"/>
      <c r="BH69" s="76"/>
      <c r="BI69" s="76"/>
      <c r="BJ69" s="76"/>
      <c r="BK69" s="76"/>
      <c r="BL69" s="76"/>
      <c r="BM69" s="76"/>
      <c r="BN69" s="76"/>
      <c r="BO69" s="76"/>
      <c r="BP69" s="76"/>
      <c r="BQ69" s="76"/>
      <c r="BR69" s="76"/>
      <c r="BS69" s="76"/>
      <c r="BT69" s="76"/>
    </row>
    <row r="70" spans="1:72" s="71" customFormat="1" x14ac:dyDescent="0.2">
      <c r="A70" s="115" t="s">
        <v>90</v>
      </c>
      <c r="BG70" s="76"/>
      <c r="BH70" s="76"/>
      <c r="BI70" s="76"/>
      <c r="BJ70" s="76"/>
      <c r="BK70" s="76"/>
      <c r="BL70" s="76"/>
      <c r="BM70" s="76"/>
      <c r="BN70" s="76"/>
      <c r="BO70" s="76"/>
      <c r="BP70" s="76"/>
      <c r="BQ70" s="76"/>
      <c r="BR70" s="76"/>
      <c r="BS70" s="76"/>
      <c r="BT70" s="76"/>
    </row>
    <row r="71" spans="1:72" s="71" customFormat="1" x14ac:dyDescent="0.2">
      <c r="A71" s="655" t="s">
        <v>91</v>
      </c>
      <c r="B71" s="655"/>
      <c r="C71" s="655"/>
      <c r="D71" s="116" t="s">
        <v>92</v>
      </c>
      <c r="E71" s="117" t="s">
        <v>93</v>
      </c>
      <c r="F71" s="118"/>
      <c r="G71" s="118"/>
      <c r="H71" s="118"/>
      <c r="I71" s="118"/>
      <c r="BG71" s="76"/>
      <c r="BH71" s="76"/>
      <c r="BI71" s="76"/>
      <c r="BJ71" s="76"/>
      <c r="BK71" s="76"/>
      <c r="BL71" s="76"/>
      <c r="BM71" s="76"/>
      <c r="BN71" s="76"/>
      <c r="BO71" s="76"/>
      <c r="BP71" s="76"/>
      <c r="BQ71" s="76"/>
      <c r="BR71" s="76"/>
      <c r="BS71" s="76"/>
      <c r="BT71" s="76"/>
    </row>
    <row r="72" spans="1:72" s="71" customFormat="1" x14ac:dyDescent="0.2">
      <c r="A72" s="721" t="s">
        <v>214</v>
      </c>
      <c r="B72" s="722"/>
      <c r="C72" s="723"/>
      <c r="D72" s="119" t="s">
        <v>52</v>
      </c>
      <c r="E72" s="245">
        <v>20</v>
      </c>
      <c r="F72" s="85"/>
      <c r="G72" s="85"/>
      <c r="H72" s="85"/>
      <c r="I72" s="85"/>
      <c r="BG72" s="76"/>
      <c r="BH72" s="76"/>
      <c r="BI72" s="76"/>
      <c r="BJ72" s="76"/>
      <c r="BK72" s="76"/>
      <c r="BL72" s="76"/>
      <c r="BM72" s="76"/>
      <c r="BN72" s="76"/>
      <c r="BO72" s="76"/>
      <c r="BP72" s="76"/>
      <c r="BQ72" s="76"/>
      <c r="BR72" s="76"/>
      <c r="BS72" s="76"/>
      <c r="BT72" s="76"/>
    </row>
    <row r="73" spans="1:72" s="71" customFormat="1" x14ac:dyDescent="0.2">
      <c r="A73" s="721" t="s">
        <v>215</v>
      </c>
      <c r="B73" s="722"/>
      <c r="C73" s="723"/>
      <c r="D73" s="119" t="s">
        <v>52</v>
      </c>
      <c r="E73" s="246">
        <v>600000</v>
      </c>
      <c r="F73" s="85"/>
      <c r="G73" s="85"/>
      <c r="H73" s="85"/>
      <c r="I73" s="85"/>
      <c r="BG73" s="76"/>
      <c r="BH73" s="76"/>
      <c r="BI73" s="76"/>
      <c r="BJ73" s="76"/>
      <c r="BK73" s="76"/>
      <c r="BL73" s="76"/>
      <c r="BM73" s="76"/>
      <c r="BN73" s="76"/>
      <c r="BO73" s="76"/>
      <c r="BP73" s="76"/>
      <c r="BQ73" s="76"/>
      <c r="BR73" s="76"/>
      <c r="BS73" s="76"/>
      <c r="BT73" s="76"/>
    </row>
    <row r="74" spans="1:72" s="71" customFormat="1" ht="15" x14ac:dyDescent="0.2">
      <c r="A74" s="721" t="s">
        <v>216</v>
      </c>
      <c r="B74" s="722"/>
      <c r="C74" s="723"/>
      <c r="D74" s="121" t="s">
        <v>52</v>
      </c>
      <c r="E74" s="247">
        <v>2</v>
      </c>
      <c r="F74" s="123"/>
      <c r="G74" s="123"/>
      <c r="H74" s="123"/>
      <c r="I74" s="123"/>
      <c r="BG74" s="76"/>
      <c r="BH74" s="76"/>
      <c r="BI74" s="76"/>
      <c r="BJ74" s="76"/>
      <c r="BK74" s="76"/>
      <c r="BL74" s="76"/>
      <c r="BM74" s="76"/>
      <c r="BN74" s="76"/>
      <c r="BO74" s="76"/>
      <c r="BP74" s="76"/>
      <c r="BQ74" s="76"/>
      <c r="BR74" s="76"/>
      <c r="BS74" s="76"/>
      <c r="BT74" s="76"/>
    </row>
    <row r="75" spans="1:72" s="71" customFormat="1" ht="15" x14ac:dyDescent="0.2">
      <c r="A75" s="721" t="s">
        <v>217</v>
      </c>
      <c r="B75" s="722"/>
      <c r="C75" s="723"/>
      <c r="D75" s="121" t="s">
        <v>52</v>
      </c>
      <c r="E75" s="247">
        <v>2000</v>
      </c>
      <c r="F75" s="123"/>
      <c r="G75" s="123"/>
      <c r="H75" s="123"/>
      <c r="I75" s="123"/>
      <c r="BG75" s="76"/>
      <c r="BH75" s="76"/>
      <c r="BI75" s="76"/>
      <c r="BJ75" s="76"/>
      <c r="BK75" s="76"/>
      <c r="BL75" s="76"/>
      <c r="BM75" s="76"/>
      <c r="BN75" s="76"/>
      <c r="BO75" s="76"/>
      <c r="BP75" s="76"/>
      <c r="BQ75" s="76"/>
      <c r="BR75" s="76"/>
      <c r="BS75" s="76"/>
      <c r="BT75" s="76"/>
    </row>
    <row r="76" spans="1:72" s="71" customFormat="1" ht="15" x14ac:dyDescent="0.2">
      <c r="A76" s="124"/>
      <c r="B76" s="124"/>
      <c r="C76" s="124"/>
      <c r="D76" s="126"/>
      <c r="E76" s="248"/>
      <c r="F76" s="123"/>
      <c r="G76" s="123"/>
      <c r="H76" s="123"/>
      <c r="I76" s="123"/>
      <c r="BG76" s="76"/>
      <c r="BH76" s="76"/>
      <c r="BI76" s="76"/>
      <c r="BJ76" s="76"/>
      <c r="BK76" s="76"/>
      <c r="BL76" s="76"/>
      <c r="BM76" s="76"/>
      <c r="BN76" s="76"/>
      <c r="BO76" s="76"/>
      <c r="BP76" s="76"/>
      <c r="BQ76" s="76"/>
      <c r="BR76" s="76"/>
      <c r="BS76" s="76"/>
      <c r="BT76" s="76"/>
    </row>
    <row r="77" spans="1:72" s="71" customFormat="1" ht="15" x14ac:dyDescent="0.2">
      <c r="A77" s="124"/>
      <c r="B77" s="124"/>
      <c r="C77" s="124"/>
      <c r="D77" s="126"/>
      <c r="E77" s="248"/>
      <c r="F77" s="123"/>
      <c r="G77" s="123"/>
      <c r="H77" s="123"/>
      <c r="I77" s="123"/>
      <c r="BG77" s="76"/>
      <c r="BH77" s="76"/>
      <c r="BI77" s="76"/>
      <c r="BJ77" s="76"/>
      <c r="BK77" s="76"/>
      <c r="BL77" s="76"/>
      <c r="BM77" s="76"/>
      <c r="BN77" s="76"/>
      <c r="BO77" s="76"/>
      <c r="BP77" s="76"/>
      <c r="BQ77" s="76"/>
      <c r="BR77" s="76"/>
      <c r="BS77" s="76"/>
      <c r="BT77" s="76"/>
    </row>
    <row r="78" spans="1:72" s="71" customFormat="1" ht="15" x14ac:dyDescent="0.2">
      <c r="A78" s="124"/>
      <c r="B78" s="124"/>
      <c r="C78" s="124"/>
      <c r="D78" s="126"/>
      <c r="E78" s="248"/>
      <c r="F78" s="123"/>
      <c r="G78" s="123"/>
      <c r="H78" s="123"/>
      <c r="I78" s="123"/>
      <c r="BG78" s="76"/>
      <c r="BH78" s="76"/>
      <c r="BI78" s="76"/>
      <c r="BJ78" s="76"/>
      <c r="BK78" s="76"/>
      <c r="BL78" s="76"/>
      <c r="BM78" s="76"/>
      <c r="BN78" s="76"/>
      <c r="BO78" s="76"/>
      <c r="BP78" s="76"/>
      <c r="BQ78" s="76"/>
      <c r="BR78" s="76"/>
      <c r="BS78" s="76"/>
      <c r="BT78" s="76"/>
    </row>
    <row r="79" spans="1:72" s="71" customFormat="1" ht="15" x14ac:dyDescent="0.2">
      <c r="A79" s="124"/>
      <c r="B79" s="124"/>
      <c r="C79" s="124"/>
      <c r="D79" s="126"/>
      <c r="E79" s="248"/>
      <c r="F79" s="123"/>
      <c r="G79" s="123"/>
      <c r="H79" s="123"/>
      <c r="I79" s="123"/>
      <c r="BG79" s="76"/>
      <c r="BH79" s="76"/>
      <c r="BI79" s="76"/>
      <c r="BJ79" s="76"/>
      <c r="BK79" s="76"/>
      <c r="BL79" s="76"/>
      <c r="BM79" s="76"/>
      <c r="BN79" s="76"/>
      <c r="BO79" s="76"/>
      <c r="BP79" s="76"/>
      <c r="BQ79" s="76"/>
      <c r="BR79" s="76"/>
      <c r="BS79" s="76"/>
      <c r="BT79" s="76"/>
    </row>
    <row r="80" spans="1:72" s="71" customFormat="1" ht="15" x14ac:dyDescent="0.2">
      <c r="A80" s="124"/>
      <c r="B80" s="124"/>
      <c r="C80" s="124"/>
      <c r="D80" s="126"/>
      <c r="E80" s="248"/>
      <c r="F80" s="123"/>
      <c r="G80" s="123"/>
      <c r="H80" s="123"/>
      <c r="I80" s="123"/>
      <c r="BG80" s="76"/>
      <c r="BH80" s="76"/>
      <c r="BI80" s="76"/>
      <c r="BJ80" s="76"/>
      <c r="BK80" s="76"/>
      <c r="BL80" s="76"/>
      <c r="BM80" s="76"/>
      <c r="BN80" s="76"/>
      <c r="BO80" s="76"/>
      <c r="BP80" s="76"/>
      <c r="BQ80" s="76"/>
      <c r="BR80" s="76"/>
      <c r="BS80" s="76"/>
      <c r="BT80" s="76"/>
    </row>
    <row r="81" spans="1:72" s="71" customFormat="1" ht="15" x14ac:dyDescent="0.2">
      <c r="A81" s="124"/>
      <c r="B81" s="124"/>
      <c r="C81" s="124"/>
      <c r="D81" s="126"/>
      <c r="E81" s="248"/>
      <c r="F81" s="123"/>
      <c r="G81" s="123"/>
      <c r="H81" s="123"/>
      <c r="I81" s="123"/>
      <c r="BG81" s="76"/>
      <c r="BH81" s="76"/>
      <c r="BI81" s="76"/>
      <c r="BJ81" s="76"/>
      <c r="BK81" s="76"/>
      <c r="BL81" s="76"/>
      <c r="BM81" s="76"/>
      <c r="BN81" s="76"/>
      <c r="BO81" s="76"/>
      <c r="BP81" s="76"/>
      <c r="BQ81" s="76"/>
      <c r="BR81" s="76"/>
      <c r="BS81" s="76"/>
      <c r="BT81" s="76"/>
    </row>
    <row r="82" spans="1:72" s="71" customFormat="1" ht="15" x14ac:dyDescent="0.2">
      <c r="A82" s="124"/>
      <c r="B82" s="124"/>
      <c r="C82" s="124"/>
      <c r="D82" s="126"/>
      <c r="E82" s="248"/>
      <c r="F82" s="123"/>
      <c r="G82" s="123"/>
      <c r="H82" s="123"/>
      <c r="I82" s="123"/>
      <c r="BG82" s="76"/>
      <c r="BH82" s="76"/>
      <c r="BI82" s="76"/>
      <c r="BJ82" s="76"/>
      <c r="BK82" s="76"/>
      <c r="BL82" s="76"/>
      <c r="BM82" s="76"/>
      <c r="BN82" s="76"/>
      <c r="BO82" s="76"/>
      <c r="BP82" s="76"/>
      <c r="BQ82" s="76"/>
      <c r="BR82" s="76"/>
      <c r="BS82" s="76"/>
      <c r="BT82" s="76"/>
    </row>
    <row r="83" spans="1:72" s="71" customFormat="1" ht="15" x14ac:dyDescent="0.2">
      <c r="A83" s="124"/>
      <c r="B83" s="124"/>
      <c r="C83" s="124"/>
      <c r="D83" s="126"/>
      <c r="E83" s="248"/>
      <c r="F83" s="123"/>
      <c r="G83" s="123"/>
      <c r="H83" s="123"/>
      <c r="I83" s="123"/>
      <c r="BG83" s="76"/>
      <c r="BH83" s="76"/>
      <c r="BI83" s="76"/>
      <c r="BJ83" s="76"/>
      <c r="BK83" s="76"/>
      <c r="BL83" s="76"/>
      <c r="BM83" s="76"/>
      <c r="BN83" s="76"/>
      <c r="BO83" s="76"/>
      <c r="BP83" s="76"/>
      <c r="BQ83" s="76"/>
      <c r="BR83" s="76"/>
      <c r="BS83" s="76"/>
      <c r="BT83" s="76"/>
    </row>
    <row r="84" spans="1:72" s="71" customFormat="1" ht="15" x14ac:dyDescent="0.2">
      <c r="A84" s="124"/>
      <c r="B84" s="124"/>
      <c r="C84" s="124"/>
      <c r="D84" s="126"/>
      <c r="E84" s="248"/>
      <c r="F84" s="123"/>
      <c r="G84" s="123"/>
      <c r="H84" s="123"/>
      <c r="I84" s="123"/>
      <c r="BG84" s="76"/>
      <c r="BH84" s="76"/>
      <c r="BI84" s="76"/>
      <c r="BJ84" s="76"/>
      <c r="BK84" s="76"/>
      <c r="BL84" s="76"/>
      <c r="BM84" s="76"/>
      <c r="BN84" s="76"/>
      <c r="BO84" s="76"/>
      <c r="BP84" s="76"/>
      <c r="BQ84" s="76"/>
      <c r="BR84" s="76"/>
      <c r="BS84" s="76"/>
      <c r="BT84" s="76"/>
    </row>
    <row r="85" spans="1:72" s="71" customFormat="1" ht="15" x14ac:dyDescent="0.2">
      <c r="A85" s="124"/>
      <c r="B85" s="124"/>
      <c r="C85" s="124"/>
      <c r="D85" s="126"/>
      <c r="E85" s="248"/>
      <c r="F85" s="123"/>
      <c r="G85" s="123"/>
      <c r="H85" s="123"/>
      <c r="I85" s="123"/>
      <c r="BG85" s="76"/>
      <c r="BH85" s="76"/>
      <c r="BI85" s="76"/>
      <c r="BJ85" s="76"/>
      <c r="BK85" s="76"/>
      <c r="BL85" s="76"/>
      <c r="BM85" s="76"/>
      <c r="BN85" s="76"/>
      <c r="BO85" s="76"/>
      <c r="BP85" s="76"/>
      <c r="BQ85" s="76"/>
      <c r="BR85" s="76"/>
      <c r="BS85" s="76"/>
      <c r="BT85" s="76"/>
    </row>
    <row r="86" spans="1:72" s="71" customFormat="1" ht="15" x14ac:dyDescent="0.2">
      <c r="A86" s="124"/>
      <c r="B86" s="124"/>
      <c r="C86" s="124"/>
      <c r="D86" s="126"/>
      <c r="E86" s="248"/>
      <c r="F86" s="123"/>
      <c r="G86" s="123"/>
      <c r="H86" s="123"/>
      <c r="I86" s="123"/>
      <c r="BG86" s="76"/>
      <c r="BH86" s="76"/>
      <c r="BI86" s="76"/>
      <c r="BJ86" s="76"/>
      <c r="BK86" s="76"/>
      <c r="BL86" s="76"/>
      <c r="BM86" s="76"/>
      <c r="BN86" s="76"/>
      <c r="BO86" s="76"/>
      <c r="BP86" s="76"/>
      <c r="BQ86" s="76"/>
      <c r="BR86" s="76"/>
      <c r="BS86" s="76"/>
      <c r="BT86" s="76"/>
    </row>
    <row r="87" spans="1:72" s="71" customFormat="1" ht="15" x14ac:dyDescent="0.2">
      <c r="A87" s="124"/>
      <c r="B87" s="124"/>
      <c r="C87" s="124"/>
      <c r="D87" s="126"/>
      <c r="E87" s="248"/>
      <c r="F87" s="123"/>
      <c r="G87" s="123"/>
      <c r="H87" s="123"/>
      <c r="I87" s="123"/>
      <c r="BG87" s="76"/>
      <c r="BH87" s="76"/>
      <c r="BI87" s="76"/>
      <c r="BJ87" s="76"/>
      <c r="BK87" s="76"/>
      <c r="BL87" s="76"/>
      <c r="BM87" s="76"/>
      <c r="BN87" s="76"/>
      <c r="BO87" s="76"/>
      <c r="BP87" s="76"/>
      <c r="BQ87" s="76"/>
      <c r="BR87" s="76"/>
      <c r="BS87" s="76"/>
      <c r="BT87" s="76"/>
    </row>
    <row r="88" spans="1:72" s="71" customFormat="1" ht="15" x14ac:dyDescent="0.2">
      <c r="A88" s="124"/>
      <c r="B88" s="124"/>
      <c r="C88" s="124"/>
      <c r="D88" s="126"/>
      <c r="E88" s="248"/>
      <c r="F88" s="123"/>
      <c r="G88" s="123"/>
      <c r="H88" s="123"/>
      <c r="I88" s="123"/>
      <c r="BG88" s="76"/>
      <c r="BH88" s="76"/>
      <c r="BI88" s="76"/>
      <c r="BJ88" s="76"/>
      <c r="BK88" s="76"/>
      <c r="BL88" s="76"/>
      <c r="BM88" s="76"/>
      <c r="BN88" s="76"/>
      <c r="BO88" s="76"/>
      <c r="BP88" s="76"/>
      <c r="BQ88" s="76"/>
      <c r="BR88" s="76"/>
      <c r="BS88" s="76"/>
      <c r="BT88" s="76"/>
    </row>
    <row r="89" spans="1:72" s="71" customFormat="1" ht="15" x14ac:dyDescent="0.2">
      <c r="A89" s="124"/>
      <c r="B89" s="124"/>
      <c r="C89" s="124"/>
      <c r="D89" s="126"/>
      <c r="E89" s="248"/>
      <c r="F89" s="123"/>
      <c r="G89" s="123"/>
      <c r="H89" s="123"/>
      <c r="I89" s="123"/>
      <c r="BG89" s="76"/>
      <c r="BH89" s="76"/>
      <c r="BI89" s="76"/>
      <c r="BJ89" s="76"/>
      <c r="BK89" s="76"/>
      <c r="BL89" s="76"/>
      <c r="BM89" s="76"/>
      <c r="BN89" s="76"/>
      <c r="BO89" s="76"/>
      <c r="BP89" s="76"/>
      <c r="BQ89" s="76"/>
      <c r="BR89" s="76"/>
      <c r="BS89" s="76"/>
      <c r="BT89" s="76"/>
    </row>
    <row r="90" spans="1:72" s="71" customFormat="1" ht="15" x14ac:dyDescent="0.2">
      <c r="A90" s="124"/>
      <c r="B90" s="124"/>
      <c r="C90" s="124"/>
      <c r="D90" s="126"/>
      <c r="E90" s="248"/>
      <c r="F90" s="123"/>
      <c r="G90" s="123"/>
      <c r="H90" s="123"/>
      <c r="I90" s="123"/>
      <c r="BG90" s="76"/>
      <c r="BH90" s="76"/>
      <c r="BI90" s="76"/>
      <c r="BJ90" s="76"/>
      <c r="BK90" s="76"/>
      <c r="BL90" s="76"/>
      <c r="BM90" s="76"/>
      <c r="BN90" s="76"/>
      <c r="BO90" s="76"/>
      <c r="BP90" s="76"/>
      <c r="BQ90" s="76"/>
      <c r="BR90" s="76"/>
      <c r="BS90" s="76"/>
      <c r="BT90" s="76"/>
    </row>
    <row r="91" spans="1:72" s="71" customFormat="1" x14ac:dyDescent="0.2">
      <c r="A91" s="124"/>
      <c r="B91" s="125"/>
      <c r="C91" s="125"/>
      <c r="D91" s="126"/>
      <c r="E91" s="127"/>
      <c r="F91" s="85"/>
      <c r="G91" s="85"/>
      <c r="H91" s="85"/>
      <c r="I91" s="85"/>
      <c r="BG91" s="76"/>
      <c r="BH91" s="76"/>
      <c r="BI91" s="76"/>
      <c r="BJ91" s="76"/>
      <c r="BK91" s="76"/>
      <c r="BL91" s="76"/>
      <c r="BM91" s="76"/>
      <c r="BN91" s="76"/>
      <c r="BO91" s="76"/>
      <c r="BP91" s="76"/>
      <c r="BQ91" s="76"/>
      <c r="BR91" s="76"/>
      <c r="BS91" s="76"/>
      <c r="BT91" s="76"/>
    </row>
    <row r="92" spans="1:72" s="71" customFormat="1" x14ac:dyDescent="0.2">
      <c r="A92" s="88" t="s">
        <v>57</v>
      </c>
      <c r="G92" s="249" t="s">
        <v>218</v>
      </c>
      <c r="H92" s="250"/>
      <c r="I92" s="250"/>
      <c r="J92" s="250"/>
      <c r="K92" s="250"/>
      <c r="L92" s="250"/>
      <c r="M92" s="250"/>
      <c r="N92" s="250"/>
      <c r="O92" s="251"/>
      <c r="P92" s="184"/>
      <c r="Q92" s="184"/>
      <c r="R92" s="184"/>
      <c r="BG92" s="76"/>
      <c r="BH92" s="76"/>
      <c r="BI92" s="76"/>
      <c r="BJ92" s="76"/>
      <c r="BK92" s="76"/>
      <c r="BL92" s="76"/>
      <c r="BM92" s="76"/>
      <c r="BN92" s="76"/>
      <c r="BO92" s="76"/>
      <c r="BP92" s="76"/>
      <c r="BQ92" s="76"/>
      <c r="BR92" s="76"/>
      <c r="BS92" s="76"/>
      <c r="BT92" s="76"/>
    </row>
    <row r="93" spans="1:72" s="71" customFormat="1" ht="15.75" x14ac:dyDescent="0.25">
      <c r="A93" s="724" t="s">
        <v>84</v>
      </c>
      <c r="B93" s="725"/>
      <c r="C93" s="725"/>
      <c r="D93" s="128" t="s">
        <v>59</v>
      </c>
      <c r="E93" s="128" t="s">
        <v>60</v>
      </c>
      <c r="F93" s="128" t="s">
        <v>61</v>
      </c>
      <c r="G93" s="128" t="s">
        <v>62</v>
      </c>
      <c r="H93" s="128" t="s">
        <v>61</v>
      </c>
      <c r="I93" s="128" t="s">
        <v>63</v>
      </c>
      <c r="J93" s="128" t="s">
        <v>63</v>
      </c>
      <c r="K93" s="128" t="s">
        <v>62</v>
      </c>
      <c r="L93" s="128" t="s">
        <v>64</v>
      </c>
      <c r="M93" s="128" t="s">
        <v>65</v>
      </c>
      <c r="N93" s="129" t="s">
        <v>66</v>
      </c>
      <c r="O93" s="129" t="s">
        <v>67</v>
      </c>
      <c r="P93" s="252"/>
      <c r="Q93" s="89"/>
      <c r="R93" s="89"/>
      <c r="BG93" s="76"/>
      <c r="BH93" s="76"/>
      <c r="BI93" s="76"/>
      <c r="BJ93" s="76"/>
      <c r="BK93" s="76"/>
      <c r="BL93" s="76"/>
      <c r="BM93" s="76"/>
      <c r="BN93" s="76"/>
      <c r="BO93" s="76"/>
      <c r="BP93" s="76"/>
      <c r="BQ93" s="76"/>
      <c r="BR93" s="76"/>
      <c r="BS93" s="76"/>
      <c r="BT93" s="76"/>
    </row>
    <row r="94" spans="1:72" s="71" customFormat="1" ht="42" customHeight="1" x14ac:dyDescent="0.2">
      <c r="A94" s="718" t="s">
        <v>188</v>
      </c>
      <c r="B94" s="719"/>
      <c r="C94" s="720"/>
      <c r="D94" s="213"/>
      <c r="E94" s="253">
        <v>6830000</v>
      </c>
      <c r="F94" s="253">
        <v>15330000</v>
      </c>
      <c r="G94" s="253">
        <f>15330000+4460000</f>
        <v>19790000</v>
      </c>
      <c r="H94" s="253">
        <f>15340000+4460000</f>
        <v>19800000</v>
      </c>
      <c r="I94" s="254">
        <v>4480000</v>
      </c>
      <c r="J94" s="193"/>
      <c r="K94" s="194"/>
      <c r="L94" s="194"/>
      <c r="M94" s="194"/>
      <c r="N94" s="194"/>
      <c r="O94" s="194"/>
      <c r="P94" s="198"/>
      <c r="Q94" s="198"/>
      <c r="R94" s="198"/>
      <c r="S94" s="255">
        <f>SUM(G94:R94)</f>
        <v>44070000</v>
      </c>
      <c r="BG94" s="76"/>
      <c r="BH94" s="76"/>
      <c r="BI94" s="76"/>
      <c r="BJ94" s="76"/>
      <c r="BK94" s="76"/>
      <c r="BL94" s="76"/>
      <c r="BM94" s="76"/>
      <c r="BN94" s="76"/>
      <c r="BO94" s="76"/>
      <c r="BP94" s="76"/>
      <c r="BQ94" s="76"/>
      <c r="BR94" s="76"/>
      <c r="BS94" s="76"/>
      <c r="BT94" s="76"/>
    </row>
    <row r="95" spans="1:72" s="71" customFormat="1" ht="25.5" customHeight="1" x14ac:dyDescent="0.2">
      <c r="A95" s="718" t="s">
        <v>193</v>
      </c>
      <c r="B95" s="719"/>
      <c r="C95" s="720"/>
      <c r="D95" s="213"/>
      <c r="E95" s="253"/>
      <c r="F95" s="253">
        <v>2570000</v>
      </c>
      <c r="G95" s="253">
        <v>2570000</v>
      </c>
      <c r="H95" s="253">
        <v>2570000</v>
      </c>
      <c r="I95" s="254">
        <f>13200000+2570000</f>
        <v>15770000</v>
      </c>
      <c r="J95" s="254">
        <f>13300000+2570000</f>
        <v>15870000</v>
      </c>
      <c r="K95" s="253">
        <v>2570000</v>
      </c>
      <c r="L95" s="253">
        <v>2570000</v>
      </c>
      <c r="M95" s="253">
        <v>2570000</v>
      </c>
      <c r="N95" s="254">
        <f>13200000+2570000</f>
        <v>15770000</v>
      </c>
      <c r="O95" s="254">
        <f>13300000+2570000</f>
        <v>15870000</v>
      </c>
      <c r="P95" s="256"/>
      <c r="Q95" s="257"/>
      <c r="R95" s="257"/>
      <c r="S95" s="255">
        <f t="shared" ref="S95:S102" si="0">SUM(G95:R95)</f>
        <v>76130000</v>
      </c>
      <c r="BG95" s="76"/>
      <c r="BH95" s="76"/>
      <c r="BI95" s="76"/>
      <c r="BJ95" s="76"/>
      <c r="BK95" s="76"/>
      <c r="BL95" s="76"/>
      <c r="BM95" s="76"/>
      <c r="BN95" s="76"/>
      <c r="BO95" s="76"/>
      <c r="BP95" s="76"/>
      <c r="BQ95" s="76"/>
      <c r="BR95" s="76"/>
      <c r="BS95" s="76"/>
      <c r="BT95" s="76"/>
    </row>
    <row r="96" spans="1:72" s="71" customFormat="1" ht="34.5" customHeight="1" x14ac:dyDescent="0.2">
      <c r="A96" s="718" t="s">
        <v>197</v>
      </c>
      <c r="B96" s="719"/>
      <c r="C96" s="720"/>
      <c r="D96" s="213"/>
      <c r="E96" s="193"/>
      <c r="F96" s="253">
        <v>8600000</v>
      </c>
      <c r="G96" s="194"/>
      <c r="H96" s="194"/>
      <c r="I96" s="194"/>
      <c r="J96" s="193"/>
      <c r="K96" s="194"/>
      <c r="L96" s="194"/>
      <c r="M96" s="194"/>
      <c r="N96" s="194"/>
      <c r="O96" s="194"/>
      <c r="P96" s="198"/>
      <c r="Q96" s="198"/>
      <c r="R96" s="198"/>
      <c r="S96" s="255">
        <f t="shared" si="0"/>
        <v>0</v>
      </c>
    </row>
    <row r="97" spans="1:72" s="71" customFormat="1" ht="21.75" customHeight="1" x14ac:dyDescent="0.2">
      <c r="A97" s="718" t="s">
        <v>200</v>
      </c>
      <c r="B97" s="719"/>
      <c r="C97" s="720"/>
      <c r="D97" s="213"/>
      <c r="E97" s="193"/>
      <c r="F97" s="193"/>
      <c r="H97" s="254"/>
      <c r="I97" s="254">
        <v>1733000</v>
      </c>
      <c r="J97" s="254">
        <v>1733000</v>
      </c>
      <c r="K97" s="254">
        <v>1733000</v>
      </c>
      <c r="L97" s="254">
        <v>1733000</v>
      </c>
      <c r="M97" s="254">
        <v>1733000</v>
      </c>
      <c r="N97" s="254">
        <v>1735000</v>
      </c>
      <c r="O97" s="194"/>
      <c r="P97" s="257"/>
      <c r="Q97" s="257"/>
      <c r="R97" s="198"/>
      <c r="S97" s="255">
        <f t="shared" si="0"/>
        <v>10400000</v>
      </c>
    </row>
    <row r="98" spans="1:72" s="71" customFormat="1" ht="25.5" customHeight="1" x14ac:dyDescent="0.2">
      <c r="A98" s="718" t="s">
        <v>202</v>
      </c>
      <c r="B98" s="719"/>
      <c r="C98" s="720"/>
      <c r="D98" s="213"/>
      <c r="E98" s="193"/>
      <c r="F98" s="193"/>
      <c r="G98" s="194"/>
      <c r="H98" s="254"/>
      <c r="I98" s="254"/>
      <c r="J98" s="253"/>
      <c r="K98" s="254"/>
      <c r="L98" s="253">
        <v>8700000</v>
      </c>
      <c r="M98" s="254"/>
      <c r="N98" s="254"/>
      <c r="O98" s="258"/>
      <c r="P98" s="257"/>
      <c r="Q98" s="257"/>
      <c r="R98" s="137"/>
      <c r="S98" s="255">
        <f t="shared" si="0"/>
        <v>8700000</v>
      </c>
    </row>
    <row r="99" spans="1:72" s="71" customFormat="1" ht="24.75" customHeight="1" x14ac:dyDescent="0.2">
      <c r="A99" s="718" t="s">
        <v>219</v>
      </c>
      <c r="B99" s="719"/>
      <c r="C99" s="720"/>
      <c r="D99" s="213"/>
      <c r="E99" s="193"/>
      <c r="F99" s="193"/>
      <c r="G99" s="194"/>
      <c r="H99" s="254">
        <v>5000000</v>
      </c>
      <c r="I99" s="254"/>
      <c r="J99" s="253"/>
      <c r="K99" s="254"/>
      <c r="L99" s="254"/>
      <c r="M99" s="254"/>
      <c r="N99" s="254"/>
      <c r="O99" s="213"/>
      <c r="P99" s="257"/>
      <c r="Q99" s="257"/>
      <c r="R99" s="90"/>
      <c r="S99" s="255">
        <f t="shared" si="0"/>
        <v>5000000</v>
      </c>
      <c r="BG99" s="76"/>
      <c r="BH99" s="76"/>
      <c r="BI99" s="76"/>
      <c r="BJ99" s="76"/>
      <c r="BK99" s="76"/>
      <c r="BL99" s="76"/>
      <c r="BM99" s="76"/>
      <c r="BN99" s="76"/>
      <c r="BO99" s="76"/>
      <c r="BP99" s="76"/>
      <c r="BQ99" s="76"/>
      <c r="BR99" s="76"/>
      <c r="BS99" s="76"/>
      <c r="BT99" s="76"/>
    </row>
    <row r="100" spans="1:72" s="71" customFormat="1" ht="31.5" customHeight="1" x14ac:dyDescent="0.2">
      <c r="A100" s="718" t="s">
        <v>220</v>
      </c>
      <c r="B100" s="719"/>
      <c r="C100" s="720"/>
      <c r="D100" s="213"/>
      <c r="E100" s="193"/>
      <c r="F100" s="253">
        <v>5970000</v>
      </c>
      <c r="G100" s="194"/>
      <c r="H100" s="194"/>
      <c r="I100" s="194"/>
      <c r="J100" s="193"/>
      <c r="K100" s="194"/>
      <c r="L100" s="194"/>
      <c r="M100" s="194"/>
      <c r="N100" s="194"/>
      <c r="O100" s="213"/>
      <c r="P100" s="198"/>
      <c r="Q100" s="198"/>
      <c r="R100" s="90"/>
      <c r="S100" s="255">
        <f t="shared" si="0"/>
        <v>0</v>
      </c>
      <c r="BG100" s="76"/>
      <c r="BH100" s="76"/>
      <c r="BI100" s="76"/>
      <c r="BJ100" s="76"/>
      <c r="BK100" s="76"/>
      <c r="BL100" s="76"/>
      <c r="BM100" s="76"/>
      <c r="BN100" s="76"/>
      <c r="BO100" s="76"/>
      <c r="BP100" s="76"/>
      <c r="BQ100" s="76"/>
      <c r="BR100" s="76"/>
      <c r="BS100" s="76"/>
      <c r="BT100" s="76"/>
    </row>
    <row r="101" spans="1:72" s="71" customFormat="1" ht="20.25" customHeight="1" x14ac:dyDescent="0.2">
      <c r="A101" s="718" t="s">
        <v>208</v>
      </c>
      <c r="B101" s="719"/>
      <c r="C101" s="720"/>
      <c r="D101" s="213"/>
      <c r="E101" s="193"/>
      <c r="F101" s="217">
        <v>470000</v>
      </c>
      <c r="G101" s="217">
        <v>470000</v>
      </c>
      <c r="H101" s="217">
        <v>470000</v>
      </c>
      <c r="I101" s="217">
        <v>470000</v>
      </c>
      <c r="J101" s="217">
        <f>470000+5500000</f>
        <v>5970000</v>
      </c>
      <c r="K101" s="217">
        <v>470000</v>
      </c>
      <c r="L101" s="217">
        <v>470000</v>
      </c>
      <c r="M101" s="217">
        <v>470000</v>
      </c>
      <c r="N101" s="217">
        <v>470000</v>
      </c>
      <c r="O101" s="217">
        <f t="shared" ref="O101:O102" si="1">470000+5500000</f>
        <v>5970000</v>
      </c>
      <c r="P101" s="259"/>
      <c r="Q101" s="259"/>
      <c r="R101" s="259"/>
      <c r="S101" s="255">
        <f t="shared" si="0"/>
        <v>15230000</v>
      </c>
      <c r="BG101" s="76"/>
      <c r="BH101" s="76"/>
      <c r="BI101" s="76"/>
      <c r="BJ101" s="76"/>
      <c r="BK101" s="76"/>
      <c r="BL101" s="76"/>
      <c r="BM101" s="76"/>
      <c r="BN101" s="76"/>
      <c r="BO101" s="76"/>
      <c r="BP101" s="76"/>
      <c r="BQ101" s="76"/>
      <c r="BR101" s="76"/>
      <c r="BS101" s="76"/>
      <c r="BT101" s="76"/>
    </row>
    <row r="102" spans="1:72" s="71" customFormat="1" ht="24" customHeight="1" x14ac:dyDescent="0.2">
      <c r="A102" s="718" t="s">
        <v>211</v>
      </c>
      <c r="B102" s="719"/>
      <c r="C102" s="720"/>
      <c r="D102" s="213"/>
      <c r="E102" s="217"/>
      <c r="F102" s="217">
        <v>470000</v>
      </c>
      <c r="G102" s="217">
        <v>470000</v>
      </c>
      <c r="H102" s="217">
        <v>470000</v>
      </c>
      <c r="I102" s="217">
        <v>470000</v>
      </c>
      <c r="J102" s="217">
        <f>470000+5500000</f>
        <v>5970000</v>
      </c>
      <c r="K102" s="217">
        <v>470000</v>
      </c>
      <c r="L102" s="217">
        <v>470000</v>
      </c>
      <c r="M102" s="217">
        <v>470000</v>
      </c>
      <c r="N102" s="217">
        <v>470000</v>
      </c>
      <c r="O102" s="217">
        <f t="shared" si="1"/>
        <v>5970000</v>
      </c>
      <c r="P102" s="259"/>
      <c r="Q102" s="259"/>
      <c r="R102" s="259"/>
      <c r="S102" s="255">
        <f t="shared" si="0"/>
        <v>15230000</v>
      </c>
      <c r="BG102" s="76"/>
      <c r="BH102" s="76"/>
      <c r="BI102" s="76"/>
      <c r="BJ102" s="76"/>
      <c r="BK102" s="76"/>
      <c r="BL102" s="76"/>
      <c r="BM102" s="76"/>
      <c r="BN102" s="76"/>
      <c r="BO102" s="76"/>
      <c r="BP102" s="76"/>
      <c r="BQ102" s="76"/>
      <c r="BR102" s="76"/>
      <c r="BS102" s="76"/>
      <c r="BT102" s="76"/>
    </row>
    <row r="103" spans="1:72" s="71" customFormat="1" x14ac:dyDescent="0.2">
      <c r="D103" s="260"/>
      <c r="E103" s="260"/>
      <c r="F103" s="260"/>
      <c r="G103" s="260"/>
      <c r="H103" s="260"/>
      <c r="I103" s="260"/>
      <c r="J103" s="260"/>
      <c r="K103" s="260"/>
      <c r="L103" s="260"/>
      <c r="M103" s="260"/>
      <c r="N103" s="260"/>
      <c r="O103" s="260"/>
      <c r="P103" s="260"/>
      <c r="Q103" s="260"/>
      <c r="R103" s="260"/>
      <c r="S103" s="261"/>
      <c r="BG103" s="76"/>
      <c r="BH103" s="76"/>
      <c r="BI103" s="76"/>
      <c r="BJ103" s="76"/>
      <c r="BK103" s="76"/>
      <c r="BL103" s="76"/>
      <c r="BM103" s="76"/>
      <c r="BN103" s="76"/>
      <c r="BO103" s="76"/>
      <c r="BP103" s="76"/>
      <c r="BQ103" s="76"/>
      <c r="BR103" s="76"/>
      <c r="BS103" s="76"/>
      <c r="BT103" s="76"/>
    </row>
    <row r="104" spans="1:72" x14ac:dyDescent="0.2">
      <c r="A104" s="71"/>
      <c r="B104" s="71"/>
      <c r="C104" s="71"/>
      <c r="D104" s="71"/>
      <c r="E104" s="71"/>
      <c r="F104" s="71"/>
      <c r="G104" s="71"/>
      <c r="H104" s="71"/>
      <c r="I104" s="71"/>
      <c r="J104" s="71"/>
      <c r="Y104" s="71"/>
      <c r="Z104" s="71"/>
      <c r="AA104" s="71"/>
      <c r="AB104" s="71"/>
      <c r="AC104" s="71"/>
      <c r="AD104" s="71"/>
      <c r="AE104" s="71"/>
      <c r="AF104" s="71"/>
      <c r="AG104" s="71"/>
      <c r="AH104" s="71"/>
      <c r="AI104" s="71"/>
      <c r="AJ104" s="71"/>
      <c r="AK104" s="71"/>
      <c r="AL104" s="71"/>
      <c r="AM104" s="71"/>
    </row>
    <row r="105" spans="1:72" x14ac:dyDescent="0.2">
      <c r="A105" s="71"/>
      <c r="B105" s="71"/>
      <c r="C105" s="71"/>
      <c r="D105" s="71"/>
      <c r="E105" s="71"/>
      <c r="F105" s="71"/>
      <c r="G105" s="262"/>
      <c r="H105" s="262"/>
      <c r="I105" s="262"/>
      <c r="J105" s="262"/>
      <c r="K105" s="262"/>
      <c r="L105" s="262"/>
      <c r="M105" s="262"/>
      <c r="N105" s="262"/>
      <c r="O105" s="262"/>
      <c r="P105" s="262"/>
      <c r="Q105" s="262"/>
      <c r="R105" s="262"/>
      <c r="Y105" s="71"/>
      <c r="Z105" s="71"/>
      <c r="AA105" s="71"/>
      <c r="AB105" s="71"/>
      <c r="AC105" s="71"/>
      <c r="AD105" s="71"/>
      <c r="AE105" s="71"/>
      <c r="AF105" s="71"/>
      <c r="AG105" s="71"/>
      <c r="AH105" s="71"/>
      <c r="AI105" s="71"/>
      <c r="AJ105" s="71"/>
      <c r="AK105" s="71"/>
      <c r="AL105" s="71"/>
      <c r="AM105" s="71"/>
    </row>
    <row r="106" spans="1:72" x14ac:dyDescent="0.2">
      <c r="A106" s="88" t="s">
        <v>97</v>
      </c>
      <c r="B106" s="71"/>
      <c r="C106" s="71"/>
      <c r="D106" s="90"/>
      <c r="E106" s="71"/>
      <c r="F106" s="71"/>
      <c r="G106" s="71"/>
      <c r="H106" s="71"/>
      <c r="I106" s="71"/>
      <c r="J106" s="71"/>
    </row>
    <row r="107" spans="1:72" x14ac:dyDescent="0.2">
      <c r="A107" s="71" t="s">
        <v>98</v>
      </c>
      <c r="B107" s="71"/>
      <c r="C107" s="71"/>
      <c r="D107" s="90"/>
      <c r="E107" s="71"/>
      <c r="F107" s="71"/>
      <c r="G107" s="71"/>
      <c r="H107" s="71"/>
      <c r="I107" s="71"/>
      <c r="J107" s="71"/>
    </row>
    <row r="108" spans="1:72" s="71" customFormat="1" x14ac:dyDescent="0.2">
      <c r="D108" s="90"/>
      <c r="Y108" s="76"/>
      <c r="Z108" s="76"/>
      <c r="AA108" s="76"/>
      <c r="AB108" s="76"/>
      <c r="AC108" s="76"/>
      <c r="AD108" s="76"/>
      <c r="AE108" s="76"/>
      <c r="AF108" s="76"/>
      <c r="AG108" s="76"/>
      <c r="AH108" s="76"/>
      <c r="AI108" s="76"/>
      <c r="AJ108" s="76"/>
      <c r="AK108" s="76"/>
      <c r="AL108" s="76"/>
      <c r="AM108" s="76"/>
      <c r="BG108" s="76"/>
      <c r="BH108" s="76"/>
      <c r="BI108" s="76"/>
      <c r="BJ108" s="76"/>
      <c r="BK108" s="76"/>
      <c r="BL108" s="76"/>
      <c r="BM108" s="76"/>
      <c r="BN108" s="76"/>
      <c r="BO108" s="76"/>
      <c r="BP108" s="76"/>
      <c r="BQ108" s="76"/>
      <c r="BR108" s="76"/>
      <c r="BS108" s="76"/>
      <c r="BT108" s="76"/>
    </row>
    <row r="109" spans="1:72" s="71" customFormat="1" x14ac:dyDescent="0.2">
      <c r="D109" s="90"/>
      <c r="Y109" s="76"/>
      <c r="Z109" s="76"/>
      <c r="AA109" s="76"/>
      <c r="AB109" s="76"/>
      <c r="AC109" s="76"/>
      <c r="AD109" s="76"/>
      <c r="AE109" s="76"/>
      <c r="AF109" s="76"/>
      <c r="AG109" s="76"/>
      <c r="AH109" s="76"/>
      <c r="AI109" s="76"/>
      <c r="AJ109" s="76"/>
      <c r="AK109" s="76"/>
      <c r="AL109" s="76"/>
      <c r="AM109" s="76"/>
      <c r="BG109" s="76"/>
      <c r="BH109" s="76"/>
      <c r="BI109" s="76"/>
      <c r="BJ109" s="76"/>
      <c r="BK109" s="76"/>
      <c r="BL109" s="76"/>
      <c r="BM109" s="76"/>
      <c r="BN109" s="76"/>
      <c r="BO109" s="76"/>
      <c r="BP109" s="76"/>
      <c r="BQ109" s="76"/>
      <c r="BR109" s="76"/>
      <c r="BS109" s="76"/>
      <c r="BT109" s="76"/>
    </row>
    <row r="110" spans="1:72" s="71" customFormat="1" x14ac:dyDescent="0.2">
      <c r="Y110" s="76"/>
      <c r="Z110" s="76"/>
      <c r="AA110" s="76"/>
      <c r="AB110" s="76"/>
      <c r="AC110" s="76"/>
      <c r="AD110" s="76"/>
      <c r="AE110" s="76"/>
      <c r="AF110" s="76"/>
      <c r="AG110" s="76"/>
      <c r="AH110" s="76"/>
      <c r="AI110" s="76"/>
      <c r="AJ110" s="76"/>
      <c r="AK110" s="76"/>
      <c r="AL110" s="76"/>
      <c r="AM110" s="76"/>
      <c r="BG110" s="76"/>
      <c r="BH110" s="76"/>
      <c r="BI110" s="76"/>
      <c r="BJ110" s="76"/>
      <c r="BK110" s="76"/>
      <c r="BL110" s="76"/>
      <c r="BM110" s="76"/>
      <c r="BN110" s="76"/>
      <c r="BO110" s="76"/>
      <c r="BP110" s="76"/>
      <c r="BQ110" s="76"/>
      <c r="BR110" s="76"/>
      <c r="BS110" s="76"/>
      <c r="BT110" s="76"/>
    </row>
    <row r="111" spans="1:72" s="71" customFormat="1" x14ac:dyDescent="0.2">
      <c r="Y111" s="76"/>
      <c r="Z111" s="76"/>
      <c r="AA111" s="76"/>
      <c r="AB111" s="76"/>
      <c r="AC111" s="76"/>
      <c r="AD111" s="76"/>
      <c r="AE111" s="76"/>
      <c r="AF111" s="76"/>
      <c r="AG111" s="76"/>
      <c r="AH111" s="76"/>
      <c r="AI111" s="76"/>
      <c r="AJ111" s="76"/>
      <c r="AK111" s="76"/>
      <c r="AL111" s="76"/>
      <c r="AM111" s="76"/>
      <c r="BG111" s="76"/>
      <c r="BH111" s="76"/>
      <c r="BI111" s="76"/>
      <c r="BJ111" s="76"/>
      <c r="BK111" s="76"/>
      <c r="BL111" s="76"/>
      <c r="BM111" s="76"/>
      <c r="BN111" s="76"/>
      <c r="BO111" s="76"/>
      <c r="BP111" s="76"/>
      <c r="BQ111" s="76"/>
      <c r="BR111" s="76"/>
      <c r="BS111" s="76"/>
      <c r="BT111" s="76"/>
    </row>
    <row r="112" spans="1:72" s="71" customFormat="1" x14ac:dyDescent="0.2">
      <c r="Y112" s="76"/>
      <c r="Z112" s="76"/>
      <c r="AA112" s="76"/>
      <c r="AB112" s="76"/>
      <c r="AC112" s="76"/>
      <c r="AD112" s="76"/>
      <c r="AE112" s="76"/>
      <c r="AF112" s="76"/>
      <c r="AG112" s="76"/>
      <c r="AH112" s="76"/>
      <c r="AI112" s="76"/>
      <c r="AJ112" s="76"/>
      <c r="AK112" s="76"/>
      <c r="AL112" s="76"/>
      <c r="AM112" s="76"/>
      <c r="BG112" s="76"/>
      <c r="BH112" s="76"/>
      <c r="BI112" s="76"/>
      <c r="BJ112" s="76"/>
      <c r="BK112" s="76"/>
      <c r="BL112" s="76"/>
      <c r="BM112" s="76"/>
      <c r="BN112" s="76"/>
      <c r="BO112" s="76"/>
      <c r="BP112" s="76"/>
      <c r="BQ112" s="76"/>
      <c r="BR112" s="76"/>
      <c r="BS112" s="76"/>
      <c r="BT112" s="76"/>
    </row>
    <row r="113" spans="10:72" s="71" customFormat="1" x14ac:dyDescent="0.2">
      <c r="Y113" s="76"/>
      <c r="Z113" s="76"/>
      <c r="AA113" s="76"/>
      <c r="AB113" s="76"/>
      <c r="AC113" s="76"/>
      <c r="AD113" s="76"/>
      <c r="AE113" s="76"/>
      <c r="AF113" s="76"/>
      <c r="AG113" s="76"/>
      <c r="AH113" s="76"/>
      <c r="AI113" s="76"/>
      <c r="AJ113" s="76"/>
      <c r="AK113" s="76"/>
      <c r="AL113" s="76"/>
      <c r="AM113" s="76"/>
      <c r="BG113" s="76"/>
      <c r="BH113" s="76"/>
      <c r="BI113" s="76"/>
      <c r="BJ113" s="76"/>
      <c r="BK113" s="76"/>
      <c r="BL113" s="76"/>
      <c r="BM113" s="76"/>
      <c r="BN113" s="76"/>
      <c r="BO113" s="76"/>
      <c r="BP113" s="76"/>
      <c r="BQ113" s="76"/>
      <c r="BR113" s="76"/>
      <c r="BS113" s="76"/>
      <c r="BT113" s="76"/>
    </row>
    <row r="114" spans="10:72" s="71" customFormat="1" x14ac:dyDescent="0.2">
      <c r="Y114" s="76"/>
      <c r="Z114" s="76"/>
      <c r="AA114" s="76"/>
      <c r="AB114" s="76"/>
      <c r="AC114" s="76"/>
      <c r="AD114" s="76"/>
      <c r="AE114" s="76"/>
      <c r="AF114" s="76"/>
      <c r="AG114" s="76"/>
      <c r="AH114" s="76"/>
      <c r="AI114" s="76"/>
      <c r="AJ114" s="76"/>
      <c r="AK114" s="76"/>
      <c r="AL114" s="76"/>
      <c r="AM114" s="76"/>
      <c r="BG114" s="76"/>
      <c r="BH114" s="76"/>
      <c r="BI114" s="76"/>
      <c r="BJ114" s="76"/>
      <c r="BK114" s="76"/>
      <c r="BL114" s="76"/>
      <c r="BM114" s="76"/>
      <c r="BN114" s="76"/>
      <c r="BO114" s="76"/>
      <c r="BP114" s="76"/>
      <c r="BQ114" s="76"/>
      <c r="BR114" s="76"/>
      <c r="BS114" s="76"/>
      <c r="BT114" s="76"/>
    </row>
    <row r="115" spans="10:72" s="71" customFormat="1" x14ac:dyDescent="0.2">
      <c r="Y115" s="76"/>
      <c r="Z115" s="76"/>
      <c r="AA115" s="76"/>
      <c r="AB115" s="76"/>
      <c r="AC115" s="76"/>
      <c r="AD115" s="76"/>
      <c r="AE115" s="76"/>
      <c r="AF115" s="76"/>
      <c r="AG115" s="76"/>
      <c r="AH115" s="76"/>
      <c r="AI115" s="76"/>
      <c r="AJ115" s="76"/>
      <c r="AK115" s="76"/>
      <c r="AL115" s="76"/>
      <c r="AM115" s="76"/>
      <c r="BG115" s="76"/>
      <c r="BH115" s="76"/>
      <c r="BI115" s="76"/>
      <c r="BJ115" s="76"/>
      <c r="BK115" s="76"/>
      <c r="BL115" s="76"/>
      <c r="BM115" s="76"/>
      <c r="BN115" s="76"/>
      <c r="BO115" s="76"/>
      <c r="BP115" s="76"/>
      <c r="BQ115" s="76"/>
      <c r="BR115" s="76"/>
      <c r="BS115" s="76"/>
      <c r="BT115" s="76"/>
    </row>
    <row r="116" spans="10:72" s="71" customFormat="1" x14ac:dyDescent="0.2">
      <c r="Y116" s="76"/>
      <c r="Z116" s="76"/>
      <c r="AA116" s="76"/>
      <c r="AB116" s="76"/>
      <c r="AC116" s="76"/>
      <c r="AD116" s="76"/>
      <c r="AE116" s="76"/>
      <c r="AF116" s="76"/>
      <c r="AG116" s="76"/>
      <c r="AH116" s="76"/>
      <c r="AI116" s="76"/>
      <c r="AJ116" s="76"/>
      <c r="AK116" s="76"/>
      <c r="AL116" s="76"/>
      <c r="AM116" s="76"/>
      <c r="BG116" s="76"/>
      <c r="BH116" s="76"/>
      <c r="BI116" s="76"/>
      <c r="BJ116" s="76"/>
      <c r="BK116" s="76"/>
      <c r="BL116" s="76"/>
      <c r="BM116" s="76"/>
      <c r="BN116" s="76"/>
      <c r="BO116" s="76"/>
      <c r="BP116" s="76"/>
      <c r="BQ116" s="76"/>
      <c r="BR116" s="76"/>
      <c r="BS116" s="76"/>
      <c r="BT116" s="76"/>
    </row>
    <row r="117" spans="10:72" s="71" customFormat="1" x14ac:dyDescent="0.2">
      <c r="Y117" s="76"/>
      <c r="Z117" s="76"/>
      <c r="AA117" s="76"/>
      <c r="AB117" s="76"/>
      <c r="AC117" s="76"/>
      <c r="AD117" s="76"/>
      <c r="AE117" s="76"/>
      <c r="AF117" s="76"/>
      <c r="AG117" s="76"/>
      <c r="AH117" s="76"/>
      <c r="AI117" s="76"/>
      <c r="AJ117" s="76"/>
      <c r="AK117" s="76"/>
      <c r="AL117" s="76"/>
      <c r="AM117" s="76"/>
      <c r="BG117" s="76"/>
      <c r="BH117" s="76"/>
      <c r="BI117" s="76"/>
      <c r="BJ117" s="76"/>
      <c r="BK117" s="76"/>
      <c r="BL117" s="76"/>
      <c r="BM117" s="76"/>
      <c r="BN117" s="76"/>
      <c r="BO117" s="76"/>
      <c r="BP117" s="76"/>
      <c r="BQ117" s="76"/>
      <c r="BR117" s="76"/>
      <c r="BS117" s="76"/>
      <c r="BT117" s="76"/>
    </row>
    <row r="118" spans="10:72" s="71" customFormat="1" x14ac:dyDescent="0.2">
      <c r="Y118" s="76"/>
      <c r="Z118" s="76"/>
      <c r="AA118" s="76"/>
      <c r="AB118" s="76"/>
      <c r="AC118" s="76"/>
      <c r="AD118" s="76"/>
      <c r="AE118" s="76"/>
      <c r="AF118" s="76"/>
      <c r="AG118" s="76"/>
      <c r="AH118" s="76"/>
      <c r="AI118" s="76"/>
      <c r="AJ118" s="76"/>
      <c r="AK118" s="76"/>
      <c r="AL118" s="76"/>
      <c r="AM118" s="76"/>
      <c r="BG118" s="76"/>
      <c r="BH118" s="76"/>
      <c r="BI118" s="76"/>
      <c r="BJ118" s="76"/>
      <c r="BK118" s="76"/>
      <c r="BL118" s="76"/>
      <c r="BM118" s="76"/>
      <c r="BN118" s="76"/>
      <c r="BO118" s="76"/>
      <c r="BP118" s="76"/>
      <c r="BQ118" s="76"/>
      <c r="BR118" s="76"/>
      <c r="BS118" s="76"/>
      <c r="BT118" s="76"/>
    </row>
    <row r="119" spans="10:72" s="71" customFormat="1" x14ac:dyDescent="0.2">
      <c r="Y119" s="76"/>
      <c r="Z119" s="76"/>
      <c r="AA119" s="76"/>
      <c r="AB119" s="76"/>
      <c r="AC119" s="76"/>
      <c r="AD119" s="76"/>
      <c r="AE119" s="76"/>
      <c r="AF119" s="76"/>
      <c r="AG119" s="76"/>
      <c r="AH119" s="76"/>
      <c r="AI119" s="76"/>
      <c r="AJ119" s="76"/>
      <c r="AK119" s="76"/>
      <c r="AL119" s="76"/>
      <c r="AM119" s="76"/>
      <c r="BG119" s="76"/>
      <c r="BH119" s="76"/>
      <c r="BI119" s="76"/>
      <c r="BJ119" s="76"/>
      <c r="BK119" s="76"/>
      <c r="BL119" s="76"/>
      <c r="BM119" s="76"/>
      <c r="BN119" s="76"/>
      <c r="BO119" s="76"/>
      <c r="BP119" s="76"/>
      <c r="BQ119" s="76"/>
      <c r="BR119" s="76"/>
      <c r="BS119" s="76"/>
      <c r="BT119" s="76"/>
    </row>
    <row r="120" spans="10:72" s="71" customFormat="1" x14ac:dyDescent="0.2">
      <c r="J120" s="90"/>
      <c r="K120" s="90"/>
      <c r="L120" s="90"/>
      <c r="M120" s="90"/>
      <c r="Y120" s="76"/>
      <c r="Z120" s="76"/>
      <c r="AA120" s="76"/>
      <c r="AB120" s="76"/>
      <c r="AC120" s="76"/>
      <c r="AD120" s="76"/>
      <c r="AE120" s="76"/>
      <c r="AF120" s="76"/>
      <c r="AG120" s="76"/>
      <c r="AH120" s="76"/>
      <c r="AI120" s="76"/>
      <c r="AJ120" s="76"/>
      <c r="AK120" s="76"/>
      <c r="AL120" s="76"/>
      <c r="AM120" s="76"/>
      <c r="BG120" s="76"/>
      <c r="BH120" s="76"/>
      <c r="BI120" s="76"/>
      <c r="BJ120" s="76"/>
      <c r="BK120" s="76"/>
      <c r="BL120" s="76"/>
      <c r="BM120" s="76"/>
      <c r="BN120" s="76"/>
      <c r="BO120" s="76"/>
      <c r="BP120" s="76"/>
      <c r="BQ120" s="76"/>
      <c r="BR120" s="76"/>
      <c r="BS120" s="76"/>
      <c r="BT120" s="76"/>
    </row>
    <row r="121" spans="10:72" s="71" customFormat="1" x14ac:dyDescent="0.2">
      <c r="J121" s="90"/>
      <c r="K121" s="90"/>
      <c r="L121" s="90"/>
      <c r="M121" s="90"/>
      <c r="Y121" s="76"/>
      <c r="Z121" s="76"/>
      <c r="AA121" s="76"/>
      <c r="AB121" s="76"/>
      <c r="AC121" s="76"/>
      <c r="AD121" s="76"/>
      <c r="AE121" s="76"/>
      <c r="AF121" s="76"/>
      <c r="AG121" s="76"/>
      <c r="AH121" s="76"/>
      <c r="AI121" s="76"/>
      <c r="AJ121" s="76"/>
      <c r="AK121" s="76"/>
      <c r="AL121" s="76"/>
      <c r="AM121" s="76"/>
      <c r="BG121" s="76"/>
      <c r="BH121" s="76"/>
      <c r="BI121" s="76"/>
      <c r="BJ121" s="76"/>
      <c r="BK121" s="76"/>
      <c r="BL121" s="76"/>
      <c r="BM121" s="76"/>
      <c r="BN121" s="76"/>
      <c r="BO121" s="76"/>
      <c r="BP121" s="76"/>
      <c r="BQ121" s="76"/>
      <c r="BR121" s="76"/>
      <c r="BS121" s="76"/>
      <c r="BT121" s="76"/>
    </row>
    <row r="122" spans="10:72" s="71" customFormat="1" x14ac:dyDescent="0.2">
      <c r="J122" s="90"/>
      <c r="K122" s="90"/>
      <c r="L122" s="90"/>
      <c r="M122" s="90"/>
      <c r="Y122" s="76"/>
      <c r="Z122" s="76"/>
      <c r="AA122" s="76"/>
      <c r="AB122" s="76"/>
      <c r="AC122" s="76"/>
      <c r="AD122" s="76"/>
      <c r="AE122" s="76"/>
      <c r="AF122" s="76"/>
      <c r="AG122" s="76"/>
      <c r="AH122" s="76"/>
      <c r="AI122" s="76"/>
      <c r="AJ122" s="76"/>
      <c r="AK122" s="76"/>
      <c r="AL122" s="76"/>
      <c r="AM122" s="76"/>
      <c r="BG122" s="76"/>
      <c r="BH122" s="76"/>
      <c r="BI122" s="76"/>
      <c r="BJ122" s="76"/>
      <c r="BK122" s="76"/>
      <c r="BL122" s="76"/>
      <c r="BM122" s="76"/>
      <c r="BN122" s="76"/>
      <c r="BO122" s="76"/>
      <c r="BP122" s="76"/>
      <c r="BQ122" s="76"/>
      <c r="BR122" s="76"/>
      <c r="BS122" s="76"/>
      <c r="BT122" s="76"/>
    </row>
    <row r="123" spans="10:72" s="71" customFormat="1" x14ac:dyDescent="0.2">
      <c r="J123" s="90"/>
      <c r="K123" s="90"/>
      <c r="L123" s="90"/>
      <c r="M123" s="90"/>
      <c r="Y123" s="76"/>
      <c r="Z123" s="76"/>
      <c r="AA123" s="76"/>
      <c r="AB123" s="76"/>
      <c r="AC123" s="76"/>
      <c r="AD123" s="76"/>
      <c r="AE123" s="76"/>
      <c r="AF123" s="76"/>
      <c r="AG123" s="76"/>
      <c r="AH123" s="76"/>
      <c r="AI123" s="76"/>
      <c r="AJ123" s="76"/>
      <c r="AK123" s="76"/>
      <c r="AL123" s="76"/>
      <c r="AM123" s="76"/>
      <c r="BG123" s="76"/>
      <c r="BH123" s="76"/>
      <c r="BI123" s="76"/>
      <c r="BJ123" s="76"/>
      <c r="BK123" s="76"/>
      <c r="BL123" s="76"/>
      <c r="BM123" s="76"/>
      <c r="BN123" s="76"/>
      <c r="BO123" s="76"/>
      <c r="BP123" s="76"/>
      <c r="BQ123" s="76"/>
      <c r="BR123" s="76"/>
      <c r="BS123" s="76"/>
      <c r="BT123" s="76"/>
    </row>
    <row r="124" spans="10:72" s="71" customFormat="1" x14ac:dyDescent="0.2">
      <c r="J124" s="90"/>
      <c r="K124" s="90"/>
      <c r="L124" s="90"/>
      <c r="M124" s="90"/>
      <c r="Y124" s="76"/>
      <c r="Z124" s="76"/>
      <c r="AA124" s="76"/>
      <c r="AB124" s="76"/>
      <c r="AC124" s="76"/>
      <c r="AD124" s="76"/>
      <c r="AE124" s="76"/>
      <c r="AF124" s="76"/>
      <c r="AG124" s="76"/>
      <c r="AH124" s="76"/>
      <c r="AI124" s="76"/>
      <c r="AJ124" s="76"/>
      <c r="AK124" s="76"/>
      <c r="AL124" s="76"/>
      <c r="AM124" s="76"/>
      <c r="BG124" s="76"/>
      <c r="BH124" s="76"/>
      <c r="BI124" s="76"/>
      <c r="BJ124" s="76"/>
      <c r="BK124" s="76"/>
      <c r="BL124" s="76"/>
      <c r="BM124" s="76"/>
      <c r="BN124" s="76"/>
      <c r="BO124" s="76"/>
      <c r="BP124" s="76"/>
      <c r="BQ124" s="76"/>
      <c r="BR124" s="76"/>
      <c r="BS124" s="76"/>
      <c r="BT124" s="76"/>
    </row>
    <row r="125" spans="10:72" s="71" customFormat="1" x14ac:dyDescent="0.2">
      <c r="J125" s="90"/>
      <c r="K125" s="90"/>
      <c r="L125" s="90"/>
      <c r="Y125" s="76"/>
      <c r="Z125" s="76"/>
      <c r="AA125" s="76"/>
      <c r="AB125" s="76"/>
      <c r="AC125" s="76"/>
      <c r="AD125" s="76"/>
      <c r="AE125" s="76"/>
      <c r="AF125" s="76"/>
      <c r="AG125" s="76"/>
      <c r="AH125" s="76"/>
      <c r="AI125" s="76"/>
      <c r="AJ125" s="76"/>
      <c r="AK125" s="76"/>
      <c r="AL125" s="76"/>
      <c r="AM125" s="76"/>
      <c r="BG125" s="76"/>
      <c r="BH125" s="76"/>
      <c r="BI125" s="76"/>
      <c r="BJ125" s="76"/>
      <c r="BK125" s="76"/>
      <c r="BL125" s="76"/>
      <c r="BM125" s="76"/>
      <c r="BN125" s="76"/>
      <c r="BO125" s="76"/>
      <c r="BP125" s="76"/>
      <c r="BQ125" s="76"/>
      <c r="BR125" s="76"/>
      <c r="BS125" s="76"/>
      <c r="BT125" s="76"/>
    </row>
    <row r="126" spans="10:72" s="71" customFormat="1" x14ac:dyDescent="0.2">
      <c r="J126" s="90"/>
      <c r="K126" s="90"/>
      <c r="L126" s="90"/>
      <c r="Y126" s="76"/>
      <c r="Z126" s="76"/>
      <c r="AA126" s="76"/>
      <c r="AB126" s="76"/>
      <c r="AC126" s="76"/>
      <c r="AD126" s="76"/>
      <c r="AE126" s="76"/>
      <c r="AF126" s="76"/>
      <c r="AG126" s="76"/>
      <c r="AH126" s="76"/>
      <c r="AI126" s="76"/>
      <c r="AJ126" s="76"/>
      <c r="AK126" s="76"/>
      <c r="AL126" s="76"/>
      <c r="AM126" s="76"/>
      <c r="BG126" s="76"/>
      <c r="BH126" s="76"/>
      <c r="BI126" s="76"/>
      <c r="BJ126" s="76"/>
      <c r="BK126" s="76"/>
      <c r="BL126" s="76"/>
      <c r="BM126" s="76"/>
      <c r="BN126" s="76"/>
      <c r="BO126" s="76"/>
      <c r="BP126" s="76"/>
      <c r="BQ126" s="76"/>
      <c r="BR126" s="76"/>
      <c r="BS126" s="76"/>
      <c r="BT126" s="76"/>
    </row>
    <row r="127" spans="10:72" s="71" customFormat="1" x14ac:dyDescent="0.2">
      <c r="J127" s="90"/>
      <c r="K127" s="90"/>
      <c r="L127" s="90"/>
      <c r="Y127" s="76"/>
      <c r="Z127" s="76"/>
      <c r="AA127" s="76"/>
      <c r="AB127" s="76"/>
      <c r="AC127" s="76"/>
      <c r="AD127" s="76"/>
      <c r="AE127" s="76"/>
      <c r="AF127" s="76"/>
      <c r="AG127" s="76"/>
      <c r="AH127" s="76"/>
      <c r="AI127" s="76"/>
      <c r="AJ127" s="76"/>
      <c r="AK127" s="76"/>
      <c r="AL127" s="76"/>
      <c r="AM127" s="76"/>
      <c r="BG127" s="76"/>
      <c r="BH127" s="76"/>
      <c r="BI127" s="76"/>
      <c r="BJ127" s="76"/>
      <c r="BK127" s="76"/>
      <c r="BL127" s="76"/>
      <c r="BM127" s="76"/>
      <c r="BN127" s="76"/>
      <c r="BO127" s="76"/>
      <c r="BP127" s="76"/>
      <c r="BQ127" s="76"/>
      <c r="BR127" s="76"/>
      <c r="BS127" s="76"/>
      <c r="BT127" s="76"/>
    </row>
    <row r="128" spans="10:72" s="71" customFormat="1" x14ac:dyDescent="0.2">
      <c r="Y128" s="76"/>
      <c r="Z128" s="76"/>
      <c r="AA128" s="76"/>
      <c r="AB128" s="76"/>
      <c r="AC128" s="76"/>
      <c r="AD128" s="76"/>
      <c r="AE128" s="76"/>
      <c r="AF128" s="76"/>
      <c r="AG128" s="76"/>
      <c r="AH128" s="76"/>
      <c r="AI128" s="76"/>
      <c r="AJ128" s="76"/>
      <c r="AK128" s="76"/>
      <c r="AL128" s="76"/>
      <c r="AM128" s="76"/>
      <c r="BG128" s="76"/>
      <c r="BH128" s="76"/>
      <c r="BI128" s="76"/>
      <c r="BJ128" s="76"/>
      <c r="BK128" s="76"/>
      <c r="BL128" s="76"/>
      <c r="BM128" s="76"/>
      <c r="BN128" s="76"/>
      <c r="BO128" s="76"/>
      <c r="BP128" s="76"/>
      <c r="BQ128" s="76"/>
      <c r="BR128" s="76"/>
      <c r="BS128" s="76"/>
      <c r="BT128" s="76"/>
    </row>
    <row r="129" spans="1:72" s="71" customFormat="1" x14ac:dyDescent="0.2">
      <c r="Y129" s="76"/>
      <c r="Z129" s="76"/>
      <c r="AA129" s="76"/>
      <c r="AB129" s="76"/>
      <c r="AC129" s="76"/>
      <c r="AD129" s="76"/>
      <c r="AE129" s="76"/>
      <c r="AF129" s="76"/>
      <c r="AG129" s="76"/>
      <c r="AH129" s="76"/>
      <c r="AI129" s="76"/>
      <c r="AJ129" s="76"/>
      <c r="AK129" s="76"/>
      <c r="AL129" s="76"/>
      <c r="AM129" s="76"/>
      <c r="BG129" s="76"/>
      <c r="BH129" s="76"/>
      <c r="BI129" s="76"/>
      <c r="BJ129" s="76"/>
      <c r="BK129" s="76"/>
      <c r="BL129" s="76"/>
      <c r="BM129" s="76"/>
      <c r="BN129" s="76"/>
      <c r="BO129" s="76"/>
      <c r="BP129" s="76"/>
      <c r="BQ129" s="76"/>
      <c r="BR129" s="76"/>
      <c r="BS129" s="76"/>
      <c r="BT129" s="76"/>
    </row>
    <row r="130" spans="1:72" s="71" customFormat="1" x14ac:dyDescent="0.2">
      <c r="F130" s="90"/>
      <c r="G130" s="90"/>
      <c r="H130" s="90"/>
      <c r="I130" s="90"/>
      <c r="Y130" s="76"/>
      <c r="Z130" s="76"/>
      <c r="AA130" s="76"/>
      <c r="AB130" s="76"/>
      <c r="AC130" s="76"/>
      <c r="AD130" s="76"/>
      <c r="AE130" s="76"/>
      <c r="AF130" s="76"/>
      <c r="AG130" s="76"/>
      <c r="AH130" s="76"/>
      <c r="AI130" s="76"/>
      <c r="AJ130" s="76"/>
      <c r="AK130" s="76"/>
      <c r="AL130" s="76"/>
      <c r="AM130" s="76"/>
      <c r="BG130" s="76"/>
      <c r="BH130" s="76"/>
      <c r="BI130" s="76"/>
      <c r="BJ130" s="76"/>
      <c r="BK130" s="76"/>
      <c r="BL130" s="76"/>
      <c r="BM130" s="76"/>
      <c r="BN130" s="76"/>
      <c r="BO130" s="76"/>
      <c r="BP130" s="76"/>
      <c r="BQ130" s="76"/>
      <c r="BR130" s="76"/>
      <c r="BS130" s="76"/>
      <c r="BT130" s="76"/>
    </row>
    <row r="131" spans="1:72" s="138" customFormat="1" x14ac:dyDescent="0.2">
      <c r="A131" s="71"/>
      <c r="B131" s="71"/>
      <c r="C131" s="71"/>
      <c r="D131" s="71"/>
      <c r="E131" s="71"/>
      <c r="F131" s="90"/>
      <c r="G131" s="90"/>
      <c r="H131" s="90"/>
      <c r="I131" s="90"/>
    </row>
    <row r="132" spans="1:72" s="138" customFormat="1" x14ac:dyDescent="0.2">
      <c r="A132" s="71"/>
      <c r="B132" s="71"/>
      <c r="C132" s="71"/>
      <c r="D132" s="71"/>
      <c r="E132" s="71"/>
      <c r="F132" s="90"/>
      <c r="G132" s="90"/>
      <c r="H132" s="90"/>
      <c r="I132" s="90"/>
    </row>
    <row r="133" spans="1:72" s="138" customFormat="1" x14ac:dyDescent="0.2">
      <c r="A133" s="71"/>
      <c r="B133" s="71"/>
      <c r="C133" s="71"/>
      <c r="D133" s="71"/>
      <c r="E133" s="71"/>
      <c r="F133" s="90"/>
      <c r="G133" s="90"/>
      <c r="H133" s="90"/>
      <c r="I133" s="90"/>
    </row>
    <row r="134" spans="1:72" s="138" customFormat="1" x14ac:dyDescent="0.2">
      <c r="A134" s="71"/>
      <c r="B134" s="71"/>
      <c r="C134" s="71"/>
      <c r="D134" s="71"/>
      <c r="E134" s="71"/>
      <c r="F134" s="90"/>
      <c r="G134" s="90"/>
      <c r="H134" s="90"/>
      <c r="I134" s="90"/>
    </row>
    <row r="135" spans="1:72" s="138" customFormat="1" x14ac:dyDescent="0.2">
      <c r="A135" s="71"/>
      <c r="B135" s="71"/>
      <c r="C135" s="71"/>
      <c r="D135" s="71"/>
      <c r="E135" s="71"/>
      <c r="F135" s="71"/>
      <c r="G135" s="90"/>
      <c r="H135" s="90"/>
      <c r="I135" s="90"/>
    </row>
    <row r="136" spans="1:72" s="138" customFormat="1" x14ac:dyDescent="0.2">
      <c r="A136" s="71"/>
      <c r="B136" s="71"/>
      <c r="C136" s="71"/>
      <c r="D136" s="71"/>
      <c r="E136" s="71"/>
      <c r="F136" s="71"/>
      <c r="G136" s="90"/>
      <c r="H136" s="90"/>
      <c r="I136" s="90"/>
    </row>
    <row r="137" spans="1:72" s="138" customFormat="1" x14ac:dyDescent="0.2">
      <c r="A137" s="71"/>
      <c r="B137" s="71"/>
      <c r="C137" s="71"/>
      <c r="D137" s="71"/>
      <c r="E137" s="71"/>
      <c r="F137" s="71"/>
      <c r="G137" s="90"/>
      <c r="H137" s="90"/>
      <c r="I137" s="90"/>
    </row>
    <row r="138" spans="1:72" s="138" customFormat="1" x14ac:dyDescent="0.2">
      <c r="A138" s="71"/>
      <c r="B138" s="71"/>
      <c r="C138" s="71"/>
      <c r="D138" s="71"/>
      <c r="E138" s="71"/>
      <c r="F138" s="71"/>
      <c r="G138" s="71"/>
      <c r="H138" s="71"/>
      <c r="I138" s="71"/>
    </row>
    <row r="139" spans="1:72" s="138" customFormat="1" x14ac:dyDescent="0.2">
      <c r="A139" s="71"/>
      <c r="B139" s="71"/>
      <c r="C139" s="71"/>
      <c r="D139" s="71"/>
      <c r="E139" s="71"/>
      <c r="F139" s="71"/>
      <c r="G139" s="71"/>
      <c r="H139" s="71"/>
      <c r="I139" s="71"/>
    </row>
    <row r="140" spans="1:72" s="138" customFormat="1" x14ac:dyDescent="0.2">
      <c r="A140" s="71"/>
      <c r="B140" s="71"/>
      <c r="C140" s="71"/>
      <c r="D140" s="71"/>
      <c r="E140" s="71"/>
      <c r="F140" s="71"/>
      <c r="G140" s="71"/>
      <c r="H140" s="71"/>
      <c r="I140" s="71"/>
    </row>
    <row r="141" spans="1:72" s="138" customFormat="1" x14ac:dyDescent="0.2">
      <c r="F141" s="139"/>
    </row>
    <row r="142" spans="1:72" s="138" customFormat="1" x14ac:dyDescent="0.2">
      <c r="F142" s="139"/>
      <c r="G142" s="139"/>
      <c r="H142" s="139"/>
      <c r="J142" s="139"/>
      <c r="K142" s="139"/>
    </row>
    <row r="143" spans="1:72" x14ac:dyDescent="0.2">
      <c r="A143" s="138"/>
      <c r="B143" s="138"/>
      <c r="C143" s="138"/>
      <c r="D143" s="138"/>
      <c r="E143" s="139"/>
      <c r="F143" s="139"/>
      <c r="G143" s="139"/>
      <c r="H143" s="139"/>
      <c r="I143" s="138"/>
      <c r="J143" s="140"/>
      <c r="K143" s="90"/>
      <c r="AN143" s="138"/>
      <c r="AO143" s="138"/>
      <c r="AP143" s="138"/>
      <c r="AQ143" s="138"/>
      <c r="AR143" s="138"/>
      <c r="AS143" s="138"/>
      <c r="AT143" s="138"/>
      <c r="AU143" s="138"/>
      <c r="AV143" s="138"/>
      <c r="AW143" s="138"/>
      <c r="AX143" s="138"/>
      <c r="AY143" s="138"/>
      <c r="AZ143" s="138"/>
      <c r="BA143" s="138"/>
      <c r="BB143" s="138"/>
      <c r="BC143" s="138"/>
      <c r="BD143" s="138"/>
      <c r="BE143" s="138"/>
      <c r="BF143" s="138"/>
    </row>
    <row r="144" spans="1:72" x14ac:dyDescent="0.2">
      <c r="A144" s="138"/>
      <c r="B144" s="138"/>
      <c r="C144" s="138"/>
      <c r="D144" s="138"/>
      <c r="E144" s="139"/>
      <c r="F144" s="139"/>
      <c r="G144" s="139"/>
      <c r="H144" s="139"/>
      <c r="I144" s="138"/>
      <c r="J144" s="140"/>
      <c r="K144" s="90"/>
      <c r="AN144" s="138"/>
      <c r="AO144" s="138"/>
      <c r="AP144" s="138"/>
      <c r="AQ144" s="138"/>
      <c r="AR144" s="138"/>
      <c r="AS144" s="138"/>
      <c r="AT144" s="138"/>
      <c r="AU144" s="138"/>
      <c r="AV144" s="138"/>
      <c r="AW144" s="138"/>
      <c r="AX144" s="138"/>
      <c r="AY144" s="138"/>
      <c r="AZ144" s="138"/>
      <c r="BA144" s="138"/>
      <c r="BB144" s="138"/>
      <c r="BC144" s="138"/>
      <c r="BD144" s="138"/>
      <c r="BE144" s="138"/>
      <c r="BF144" s="138"/>
    </row>
    <row r="145" spans="1:58" x14ac:dyDescent="0.2">
      <c r="A145" s="138"/>
      <c r="B145" s="138"/>
      <c r="C145" s="138"/>
      <c r="D145" s="138"/>
      <c r="E145" s="139"/>
      <c r="F145" s="139"/>
      <c r="G145" s="139"/>
      <c r="H145" s="139"/>
      <c r="I145" s="138"/>
      <c r="J145" s="140"/>
      <c r="K145" s="90"/>
      <c r="AN145" s="138"/>
      <c r="AO145" s="138"/>
      <c r="AP145" s="138"/>
      <c r="AQ145" s="138"/>
      <c r="AR145" s="138"/>
      <c r="AS145" s="138"/>
      <c r="AT145" s="138"/>
      <c r="AU145" s="138"/>
      <c r="AV145" s="138"/>
      <c r="AW145" s="138"/>
      <c r="AX145" s="138"/>
      <c r="AY145" s="138"/>
      <c r="AZ145" s="138"/>
      <c r="BA145" s="138"/>
      <c r="BB145" s="138"/>
      <c r="BC145" s="138"/>
      <c r="BD145" s="138"/>
      <c r="BE145" s="138"/>
      <c r="BF145" s="138"/>
    </row>
    <row r="146" spans="1:58" x14ac:dyDescent="0.2">
      <c r="A146" s="138"/>
      <c r="B146" s="138"/>
      <c r="C146" s="138"/>
      <c r="D146" s="139"/>
      <c r="E146" s="138"/>
      <c r="F146" s="139"/>
      <c r="G146" s="139"/>
      <c r="H146" s="139"/>
      <c r="I146" s="138"/>
      <c r="J146" s="140"/>
      <c r="K146" s="90"/>
      <c r="AN146" s="138"/>
      <c r="AO146" s="138"/>
      <c r="AP146" s="138"/>
      <c r="AQ146" s="138"/>
      <c r="AR146" s="138"/>
      <c r="AS146" s="138"/>
      <c r="AT146" s="138"/>
      <c r="AU146" s="138"/>
      <c r="AV146" s="138"/>
      <c r="AW146" s="138"/>
      <c r="AX146" s="138"/>
      <c r="AY146" s="138"/>
      <c r="AZ146" s="138"/>
      <c r="BA146" s="138"/>
      <c r="BB146" s="138"/>
      <c r="BC146" s="138"/>
      <c r="BD146" s="138"/>
      <c r="BE146" s="138"/>
      <c r="BF146" s="138"/>
    </row>
    <row r="147" spans="1:58" x14ac:dyDescent="0.2">
      <c r="A147" s="138"/>
      <c r="B147" s="138"/>
      <c r="C147" s="138"/>
      <c r="D147" s="138"/>
      <c r="E147" s="138"/>
      <c r="F147" s="139"/>
      <c r="G147" s="139"/>
      <c r="H147" s="139"/>
      <c r="I147" s="138"/>
      <c r="J147" s="140"/>
      <c r="K147" s="90"/>
      <c r="AN147" s="138"/>
      <c r="AO147" s="138"/>
      <c r="AP147" s="138"/>
      <c r="AQ147" s="138"/>
      <c r="AR147" s="138"/>
      <c r="AS147" s="138"/>
      <c r="AT147" s="138"/>
      <c r="AU147" s="138"/>
      <c r="AV147" s="138"/>
      <c r="AW147" s="138"/>
      <c r="AX147" s="138"/>
      <c r="AY147" s="138"/>
      <c r="AZ147" s="138"/>
      <c r="BA147" s="138"/>
      <c r="BB147" s="138"/>
      <c r="BC147" s="138"/>
      <c r="BD147" s="138"/>
      <c r="BE147" s="138"/>
      <c r="BF147" s="138"/>
    </row>
    <row r="148" spans="1:58" x14ac:dyDescent="0.2">
      <c r="A148" s="138"/>
      <c r="B148" s="138"/>
      <c r="C148" s="138"/>
      <c r="D148" s="138"/>
      <c r="E148" s="138"/>
      <c r="F148" s="139"/>
      <c r="G148" s="139"/>
      <c r="H148" s="139"/>
      <c r="I148" s="138"/>
      <c r="J148" s="140"/>
      <c r="K148" s="90"/>
      <c r="AN148" s="138"/>
      <c r="AO148" s="138"/>
      <c r="AP148" s="138"/>
      <c r="AQ148" s="138"/>
      <c r="AR148" s="138"/>
      <c r="AS148" s="138"/>
      <c r="AT148" s="138"/>
      <c r="AU148" s="138"/>
      <c r="AV148" s="138"/>
      <c r="AW148" s="138"/>
      <c r="AX148" s="138"/>
      <c r="AY148" s="138"/>
      <c r="AZ148" s="138"/>
      <c r="BA148" s="138"/>
      <c r="BB148" s="138"/>
      <c r="BC148" s="138"/>
      <c r="BD148" s="138"/>
      <c r="BE148" s="138"/>
      <c r="BF148" s="138"/>
    </row>
    <row r="149" spans="1:58" x14ac:dyDescent="0.2">
      <c r="A149" s="138"/>
      <c r="B149" s="138"/>
      <c r="C149" s="138"/>
      <c r="D149" s="138"/>
      <c r="E149" s="138"/>
      <c r="F149" s="139"/>
      <c r="G149" s="139"/>
      <c r="H149" s="139"/>
      <c r="I149" s="138"/>
      <c r="AN149" s="138"/>
      <c r="AO149" s="138"/>
      <c r="AP149" s="138"/>
      <c r="AQ149" s="138"/>
      <c r="AR149" s="138"/>
      <c r="AS149" s="138"/>
      <c r="AT149" s="138"/>
      <c r="AU149" s="138"/>
      <c r="AV149" s="138"/>
      <c r="AW149" s="138"/>
      <c r="AX149" s="138"/>
      <c r="AY149" s="138"/>
      <c r="AZ149" s="138"/>
      <c r="BA149" s="138"/>
      <c r="BB149" s="138"/>
      <c r="BC149" s="138"/>
      <c r="BD149" s="138"/>
      <c r="BE149" s="138"/>
      <c r="BF149" s="138"/>
    </row>
    <row r="150" spans="1:58" x14ac:dyDescent="0.2">
      <c r="A150" s="138"/>
      <c r="B150" s="138"/>
      <c r="C150" s="138"/>
      <c r="D150" s="138"/>
      <c r="E150" s="138"/>
      <c r="F150" s="138"/>
      <c r="G150" s="138"/>
      <c r="H150" s="138"/>
      <c r="I150" s="138"/>
      <c r="AN150" s="138"/>
      <c r="AO150" s="138"/>
      <c r="AP150" s="138"/>
      <c r="AQ150" s="138"/>
      <c r="AR150" s="138"/>
      <c r="AS150" s="138"/>
      <c r="AT150" s="138"/>
      <c r="AU150" s="138"/>
      <c r="AV150" s="138"/>
      <c r="AW150" s="138"/>
      <c r="AX150" s="138"/>
      <c r="AY150" s="138"/>
      <c r="AZ150" s="138"/>
      <c r="BA150" s="138"/>
      <c r="BB150" s="138"/>
      <c r="BC150" s="138"/>
      <c r="BD150" s="138"/>
      <c r="BE150" s="138"/>
      <c r="BF150" s="138"/>
    </row>
    <row r="151" spans="1:58" x14ac:dyDescent="0.2">
      <c r="A151" s="138"/>
      <c r="B151" s="138"/>
      <c r="C151" s="138"/>
      <c r="D151" s="138"/>
      <c r="E151" s="138"/>
      <c r="F151" s="138"/>
      <c r="G151" s="138"/>
      <c r="H151" s="138"/>
      <c r="I151" s="138"/>
      <c r="AN151" s="138"/>
      <c r="AO151" s="138"/>
      <c r="AP151" s="138"/>
      <c r="AQ151" s="138"/>
      <c r="AR151" s="138"/>
      <c r="AS151" s="138"/>
      <c r="AT151" s="138"/>
      <c r="AU151" s="138"/>
      <c r="AV151" s="138"/>
      <c r="AW151" s="138"/>
      <c r="AX151" s="138"/>
      <c r="AY151" s="138"/>
      <c r="AZ151" s="138"/>
      <c r="BA151" s="138"/>
      <c r="BB151" s="138"/>
      <c r="BC151" s="138"/>
      <c r="BD151" s="138"/>
      <c r="BE151" s="138"/>
      <c r="BF151" s="138"/>
    </row>
    <row r="152" spans="1:58" x14ac:dyDescent="0.2">
      <c r="A152" s="138"/>
      <c r="B152" s="138"/>
      <c r="C152" s="138"/>
      <c r="D152" s="138"/>
      <c r="E152" s="138"/>
      <c r="F152" s="138"/>
      <c r="G152" s="138"/>
      <c r="H152" s="138"/>
      <c r="I152" s="138"/>
      <c r="AN152" s="138"/>
      <c r="AO152" s="138"/>
      <c r="AP152" s="138"/>
      <c r="AQ152" s="138"/>
      <c r="AR152" s="138"/>
      <c r="AS152" s="138"/>
      <c r="AT152" s="138"/>
      <c r="AU152" s="138"/>
      <c r="AV152" s="138"/>
      <c r="AW152" s="138"/>
      <c r="AX152" s="138"/>
      <c r="AY152" s="138"/>
      <c r="AZ152" s="138"/>
      <c r="BA152" s="138"/>
      <c r="BB152" s="138"/>
      <c r="BC152" s="138"/>
      <c r="BD152" s="138"/>
      <c r="BE152" s="138"/>
      <c r="BF152" s="138"/>
    </row>
    <row r="153" spans="1:58" x14ac:dyDescent="0.2">
      <c r="AN153" s="138"/>
      <c r="AO153" s="138"/>
      <c r="AP153" s="138"/>
      <c r="AQ153" s="138"/>
      <c r="AR153" s="138"/>
      <c r="AS153" s="138"/>
      <c r="AT153" s="138"/>
      <c r="AU153" s="138"/>
      <c r="AV153" s="138"/>
      <c r="AW153" s="138"/>
      <c r="AX153" s="138"/>
      <c r="AY153" s="138"/>
      <c r="AZ153" s="138"/>
      <c r="BA153" s="138"/>
      <c r="BB153" s="138"/>
      <c r="BC153" s="138"/>
      <c r="BD153" s="138"/>
      <c r="BE153" s="138"/>
      <c r="BF153" s="138"/>
    </row>
    <row r="154" spans="1:58" x14ac:dyDescent="0.2">
      <c r="AN154" s="138"/>
      <c r="AO154" s="138"/>
      <c r="AP154" s="138"/>
      <c r="AQ154" s="138"/>
      <c r="AR154" s="138"/>
      <c r="AS154" s="138"/>
      <c r="AT154" s="138"/>
      <c r="AU154" s="138"/>
      <c r="AV154" s="138"/>
      <c r="AW154" s="138"/>
      <c r="AX154" s="138"/>
      <c r="AY154" s="138"/>
      <c r="AZ154" s="138"/>
      <c r="BA154" s="138"/>
      <c r="BB154" s="138"/>
      <c r="BC154" s="138"/>
      <c r="BD154" s="138"/>
      <c r="BE154" s="138"/>
      <c r="BF154" s="138"/>
    </row>
    <row r="155" spans="1:58" x14ac:dyDescent="0.2">
      <c r="AN155" s="138"/>
      <c r="AO155" s="138"/>
      <c r="AP155" s="138"/>
      <c r="AQ155" s="138"/>
      <c r="AR155" s="138"/>
      <c r="AS155" s="138"/>
      <c r="AT155" s="138"/>
      <c r="AU155" s="138"/>
      <c r="AV155" s="138"/>
      <c r="AW155" s="138"/>
      <c r="AX155" s="138"/>
      <c r="AY155" s="138"/>
      <c r="AZ155" s="138"/>
      <c r="BA155" s="138"/>
      <c r="BB155" s="138"/>
      <c r="BC155" s="138"/>
      <c r="BD155" s="138"/>
      <c r="BE155" s="138"/>
      <c r="BF155" s="138"/>
    </row>
    <row r="156" spans="1:58" x14ac:dyDescent="0.2">
      <c r="AN156" s="138"/>
      <c r="AO156" s="138"/>
      <c r="AP156" s="138"/>
      <c r="AQ156" s="138"/>
      <c r="AR156" s="138"/>
      <c r="AS156" s="138"/>
      <c r="AT156" s="138"/>
      <c r="AU156" s="138"/>
      <c r="AV156" s="138"/>
      <c r="AW156" s="138"/>
      <c r="AX156" s="138"/>
      <c r="AY156" s="138"/>
      <c r="AZ156" s="138"/>
      <c r="BA156" s="138"/>
      <c r="BB156" s="138"/>
      <c r="BC156" s="138"/>
      <c r="BD156" s="138"/>
      <c r="BE156" s="138"/>
      <c r="BF156" s="138"/>
    </row>
    <row r="157" spans="1:58" x14ac:dyDescent="0.2">
      <c r="AN157" s="138"/>
      <c r="AO157" s="138"/>
      <c r="AP157" s="138"/>
      <c r="AQ157" s="138"/>
      <c r="AR157" s="138"/>
      <c r="AS157" s="138"/>
      <c r="AT157" s="138"/>
      <c r="AU157" s="138"/>
      <c r="AV157" s="138"/>
      <c r="AW157" s="138"/>
      <c r="AX157" s="138"/>
      <c r="AY157" s="138"/>
      <c r="AZ157" s="138"/>
      <c r="BA157" s="138"/>
      <c r="BB157" s="138"/>
      <c r="BC157" s="138"/>
      <c r="BD157" s="138"/>
      <c r="BE157" s="138"/>
      <c r="BF157" s="138"/>
    </row>
    <row r="158" spans="1:58" x14ac:dyDescent="0.2">
      <c r="AN158" s="138"/>
      <c r="AO158" s="138"/>
      <c r="AP158" s="138"/>
      <c r="AQ158" s="138"/>
      <c r="AR158" s="138"/>
      <c r="AS158" s="138"/>
      <c r="AT158" s="138"/>
      <c r="AU158" s="138"/>
      <c r="AV158" s="138"/>
      <c r="AW158" s="138"/>
      <c r="AX158" s="138"/>
      <c r="AY158" s="138"/>
      <c r="AZ158" s="138"/>
      <c r="BA158" s="138"/>
      <c r="BB158" s="138"/>
      <c r="BC158" s="138"/>
      <c r="BD158" s="138"/>
      <c r="BE158" s="138"/>
      <c r="BF158" s="138"/>
    </row>
    <row r="159" spans="1:58" x14ac:dyDescent="0.2">
      <c r="AN159" s="138"/>
      <c r="AO159" s="138"/>
      <c r="AP159" s="138"/>
      <c r="AQ159" s="138"/>
      <c r="AR159" s="138"/>
      <c r="AS159" s="138"/>
      <c r="AT159" s="138"/>
      <c r="AU159" s="138"/>
      <c r="AV159" s="138"/>
      <c r="AW159" s="138"/>
      <c r="AX159" s="138"/>
      <c r="AY159" s="138"/>
      <c r="AZ159" s="138"/>
      <c r="BA159" s="138"/>
      <c r="BB159" s="138"/>
      <c r="BC159" s="138"/>
      <c r="BD159" s="138"/>
      <c r="BE159" s="138"/>
      <c r="BF159" s="138"/>
    </row>
    <row r="160" spans="1:58" x14ac:dyDescent="0.2">
      <c r="AN160" s="138"/>
      <c r="AO160" s="138"/>
      <c r="AP160" s="138"/>
      <c r="AQ160" s="138"/>
      <c r="AR160" s="138"/>
      <c r="AS160" s="138"/>
      <c r="AT160" s="138"/>
      <c r="AU160" s="138"/>
      <c r="AV160" s="138"/>
      <c r="AW160" s="138"/>
      <c r="AX160" s="138"/>
      <c r="AY160" s="138"/>
      <c r="AZ160" s="138"/>
      <c r="BA160" s="138"/>
      <c r="BB160" s="138"/>
      <c r="BC160" s="138"/>
      <c r="BD160" s="138"/>
      <c r="BE160" s="138"/>
      <c r="BF160" s="138"/>
    </row>
    <row r="161" spans="3:58" x14ac:dyDescent="0.2">
      <c r="AN161" s="138"/>
      <c r="AO161" s="138"/>
      <c r="AP161" s="138"/>
      <c r="AQ161" s="138"/>
      <c r="AR161" s="138"/>
      <c r="AS161" s="138"/>
      <c r="AT161" s="138"/>
      <c r="AU161" s="138"/>
      <c r="AV161" s="138"/>
      <c r="AW161" s="138"/>
      <c r="AX161" s="138"/>
      <c r="AY161" s="138"/>
      <c r="AZ161" s="138"/>
      <c r="BA161" s="138"/>
      <c r="BB161" s="138"/>
      <c r="BC161" s="138"/>
      <c r="BD161" s="138"/>
      <c r="BE161" s="138"/>
      <c r="BF161" s="138"/>
    </row>
    <row r="162" spans="3:58" x14ac:dyDescent="0.2">
      <c r="AN162" s="138"/>
      <c r="AO162" s="138"/>
      <c r="AP162" s="138"/>
      <c r="AQ162" s="138"/>
      <c r="AR162" s="138"/>
      <c r="AS162" s="138"/>
      <c r="AT162" s="138"/>
      <c r="AU162" s="138"/>
      <c r="AV162" s="138"/>
      <c r="AW162" s="138"/>
      <c r="AX162" s="138"/>
      <c r="AY162" s="138"/>
      <c r="AZ162" s="138"/>
      <c r="BA162" s="138"/>
      <c r="BB162" s="138"/>
      <c r="BC162" s="138"/>
      <c r="BD162" s="138"/>
      <c r="BE162" s="138"/>
      <c r="BF162" s="138"/>
    </row>
    <row r="163" spans="3:58" x14ac:dyDescent="0.2">
      <c r="AN163" s="138"/>
      <c r="AO163" s="138"/>
      <c r="AP163" s="138"/>
      <c r="AQ163" s="138"/>
      <c r="AR163" s="138"/>
      <c r="AS163" s="138"/>
      <c r="AT163" s="138"/>
      <c r="AU163" s="138"/>
      <c r="AV163" s="138"/>
      <c r="AW163" s="138"/>
      <c r="AX163" s="138"/>
      <c r="AY163" s="138"/>
      <c r="AZ163" s="138"/>
      <c r="BA163" s="138"/>
      <c r="BB163" s="138"/>
      <c r="BC163" s="138"/>
      <c r="BD163" s="138"/>
      <c r="BE163" s="138"/>
      <c r="BF163" s="138"/>
    </row>
    <row r="164" spans="3:58" x14ac:dyDescent="0.2">
      <c r="AN164" s="138"/>
      <c r="AO164" s="138"/>
      <c r="AP164" s="138"/>
      <c r="AQ164" s="138"/>
      <c r="AR164" s="138"/>
      <c r="AS164" s="138"/>
      <c r="AT164" s="138"/>
      <c r="AU164" s="138"/>
      <c r="AV164" s="138"/>
      <c r="AW164" s="138"/>
      <c r="AX164" s="138"/>
      <c r="AY164" s="138"/>
      <c r="AZ164" s="138"/>
      <c r="BA164" s="138"/>
      <c r="BB164" s="138"/>
      <c r="BC164" s="138"/>
      <c r="BD164" s="138"/>
      <c r="BE164" s="138"/>
      <c r="BF164" s="138"/>
    </row>
    <row r="165" spans="3:58" x14ac:dyDescent="0.2">
      <c r="AN165" s="138"/>
      <c r="AO165" s="138"/>
      <c r="AP165" s="138"/>
      <c r="AQ165" s="138"/>
      <c r="AR165" s="138"/>
      <c r="AS165" s="138"/>
      <c r="AT165" s="138"/>
      <c r="AU165" s="138"/>
      <c r="AV165" s="138"/>
      <c r="AW165" s="138"/>
      <c r="AX165" s="138"/>
      <c r="AY165" s="138"/>
      <c r="AZ165" s="138"/>
      <c r="BA165" s="138"/>
      <c r="BB165" s="138"/>
      <c r="BC165" s="138"/>
      <c r="BD165" s="138"/>
      <c r="BE165" s="138"/>
      <c r="BF165" s="138"/>
    </row>
    <row r="166" spans="3:58" x14ac:dyDescent="0.2">
      <c r="C166" s="139"/>
      <c r="D166" s="139"/>
      <c r="AN166" s="138"/>
      <c r="AO166" s="138"/>
      <c r="AP166" s="138"/>
      <c r="AQ166" s="138"/>
      <c r="AR166" s="138"/>
      <c r="AS166" s="138"/>
      <c r="AT166" s="138"/>
      <c r="AU166" s="138"/>
      <c r="AV166" s="138"/>
      <c r="AW166" s="138"/>
      <c r="AX166" s="138"/>
      <c r="AY166" s="138"/>
      <c r="AZ166" s="138"/>
      <c r="BA166" s="138"/>
      <c r="BB166" s="138"/>
      <c r="BC166" s="138"/>
      <c r="BD166" s="138"/>
      <c r="BE166" s="138"/>
      <c r="BF166" s="138"/>
    </row>
    <row r="167" spans="3:58" x14ac:dyDescent="0.2">
      <c r="C167" s="139"/>
      <c r="D167" s="139"/>
      <c r="AN167" s="138"/>
      <c r="AO167" s="138"/>
      <c r="AP167" s="138"/>
      <c r="AQ167" s="138"/>
      <c r="AR167" s="138"/>
      <c r="AS167" s="138"/>
      <c r="AT167" s="138"/>
      <c r="AU167" s="138"/>
      <c r="AV167" s="138"/>
      <c r="AW167" s="138"/>
      <c r="AX167" s="138"/>
      <c r="AY167" s="138"/>
      <c r="AZ167" s="138"/>
      <c r="BA167" s="138"/>
      <c r="BB167" s="138"/>
      <c r="BC167" s="138"/>
      <c r="BD167" s="138"/>
      <c r="BE167" s="138"/>
      <c r="BF167" s="138"/>
    </row>
    <row r="168" spans="3:58" x14ac:dyDescent="0.2">
      <c r="C168" s="139"/>
      <c r="D168" s="139"/>
      <c r="AN168" s="138"/>
      <c r="AO168" s="138"/>
      <c r="AP168" s="138"/>
      <c r="AQ168" s="138"/>
      <c r="AR168" s="138"/>
      <c r="AS168" s="138"/>
      <c r="AT168" s="138"/>
      <c r="AU168" s="138"/>
      <c r="AV168" s="138"/>
      <c r="AW168" s="138"/>
      <c r="AX168" s="138"/>
      <c r="AY168" s="138"/>
      <c r="AZ168" s="138"/>
      <c r="BA168" s="138"/>
      <c r="BB168" s="138"/>
      <c r="BC168" s="138"/>
      <c r="BD168" s="138"/>
      <c r="BE168" s="138"/>
      <c r="BF168" s="138"/>
    </row>
    <row r="169" spans="3:58" x14ac:dyDescent="0.2">
      <c r="C169" s="139"/>
      <c r="D169" s="139"/>
      <c r="AN169" s="138"/>
      <c r="AO169" s="138"/>
      <c r="AP169" s="138"/>
      <c r="AQ169" s="138"/>
      <c r="AR169" s="138"/>
      <c r="AS169" s="138"/>
      <c r="AT169" s="138"/>
      <c r="AU169" s="138"/>
      <c r="AV169" s="138"/>
      <c r="AW169" s="138"/>
      <c r="AX169" s="138"/>
      <c r="AY169" s="138"/>
      <c r="AZ169" s="138"/>
      <c r="BA169" s="138"/>
      <c r="BB169" s="138"/>
      <c r="BC169" s="138"/>
      <c r="BD169" s="138"/>
      <c r="BE169" s="138"/>
      <c r="BF169" s="138"/>
    </row>
    <row r="170" spans="3:58" x14ac:dyDescent="0.2">
      <c r="C170" s="139"/>
      <c r="D170" s="139"/>
      <c r="AN170" s="138"/>
      <c r="AO170" s="138"/>
      <c r="AP170" s="138"/>
      <c r="AQ170" s="138"/>
      <c r="AR170" s="138"/>
      <c r="AS170" s="138"/>
      <c r="AT170" s="138"/>
      <c r="AU170" s="138"/>
      <c r="AV170" s="138"/>
      <c r="AW170" s="138"/>
      <c r="AX170" s="138"/>
      <c r="AY170" s="138"/>
      <c r="AZ170" s="138"/>
      <c r="BA170" s="138"/>
      <c r="BB170" s="138"/>
      <c r="BC170" s="138"/>
      <c r="BD170" s="138"/>
      <c r="BE170" s="138"/>
      <c r="BF170" s="138"/>
    </row>
    <row r="171" spans="3:58" x14ac:dyDescent="0.2">
      <c r="C171" s="139"/>
      <c r="D171" s="139"/>
      <c r="AN171" s="138"/>
      <c r="AO171" s="138"/>
      <c r="AP171" s="138"/>
      <c r="AQ171" s="138"/>
      <c r="AR171" s="138"/>
      <c r="AS171" s="138"/>
      <c r="AT171" s="138"/>
      <c r="AU171" s="138"/>
      <c r="AV171" s="138"/>
      <c r="AW171" s="138"/>
      <c r="AX171" s="138"/>
      <c r="AY171" s="138"/>
      <c r="AZ171" s="138"/>
      <c r="BA171" s="138"/>
      <c r="BB171" s="138"/>
      <c r="BC171" s="138"/>
      <c r="BD171" s="138"/>
      <c r="BE171" s="138"/>
      <c r="BF171" s="138"/>
    </row>
    <row r="172" spans="3:58" x14ac:dyDescent="0.2">
      <c r="C172" s="139"/>
      <c r="D172" s="139"/>
      <c r="AN172" s="138"/>
      <c r="AO172" s="138"/>
      <c r="AP172" s="138"/>
      <c r="AQ172" s="138"/>
      <c r="AR172" s="138"/>
      <c r="AS172" s="138"/>
      <c r="AT172" s="138"/>
      <c r="AU172" s="138"/>
      <c r="AV172" s="138"/>
      <c r="AW172" s="138"/>
      <c r="AX172" s="138"/>
      <c r="AY172" s="138"/>
      <c r="AZ172" s="138"/>
      <c r="BA172" s="138"/>
      <c r="BB172" s="138"/>
      <c r="BC172" s="138"/>
      <c r="BD172" s="138"/>
      <c r="BE172" s="138"/>
      <c r="BF172" s="138"/>
    </row>
    <row r="173" spans="3:58" x14ac:dyDescent="0.2">
      <c r="C173" s="139"/>
      <c r="D173" s="139"/>
      <c r="AN173" s="138"/>
      <c r="AO173" s="138"/>
      <c r="AP173" s="138"/>
      <c r="AQ173" s="138"/>
      <c r="AR173" s="138"/>
      <c r="AS173" s="138"/>
      <c r="AT173" s="138"/>
      <c r="AU173" s="138"/>
      <c r="AV173" s="138"/>
      <c r="AW173" s="138"/>
      <c r="AX173" s="138"/>
      <c r="AY173" s="138"/>
      <c r="AZ173" s="138"/>
      <c r="BA173" s="138"/>
      <c r="BB173" s="138"/>
      <c r="BC173" s="138"/>
      <c r="BD173" s="138"/>
      <c r="BE173" s="138"/>
      <c r="BF173" s="138"/>
    </row>
    <row r="174" spans="3:58" x14ac:dyDescent="0.2">
      <c r="C174" s="139"/>
      <c r="D174" s="139"/>
      <c r="AN174" s="138"/>
      <c r="AO174" s="138"/>
      <c r="AP174" s="138"/>
      <c r="AQ174" s="138"/>
      <c r="AR174" s="138"/>
      <c r="AS174" s="138"/>
      <c r="AT174" s="138"/>
      <c r="AU174" s="138"/>
      <c r="AV174" s="138"/>
      <c r="AW174" s="138"/>
      <c r="AX174" s="138"/>
      <c r="AY174" s="138"/>
      <c r="AZ174" s="138"/>
      <c r="BA174" s="138"/>
      <c r="BB174" s="138"/>
      <c r="BC174" s="138"/>
      <c r="BD174" s="138"/>
      <c r="BE174" s="138"/>
      <c r="BF174" s="138"/>
    </row>
    <row r="175" spans="3:58" x14ac:dyDescent="0.2">
      <c r="C175" s="139"/>
      <c r="D175" s="139"/>
      <c r="AN175" s="138"/>
      <c r="AO175" s="138"/>
      <c r="AP175" s="138"/>
      <c r="AQ175" s="138"/>
      <c r="AR175" s="138"/>
      <c r="AS175" s="138"/>
      <c r="AT175" s="138"/>
      <c r="AU175" s="138"/>
      <c r="AV175" s="138"/>
      <c r="AW175" s="138"/>
      <c r="AX175" s="138"/>
      <c r="AY175" s="138"/>
      <c r="AZ175" s="138"/>
      <c r="BA175" s="138"/>
      <c r="BB175" s="138"/>
      <c r="BC175" s="138"/>
      <c r="BD175" s="138"/>
      <c r="BE175" s="138"/>
      <c r="BF175" s="138"/>
    </row>
    <row r="176" spans="3:58" x14ac:dyDescent="0.2">
      <c r="C176" s="139"/>
      <c r="D176" s="139"/>
      <c r="AN176" s="138"/>
      <c r="AO176" s="138"/>
      <c r="AP176" s="138"/>
      <c r="AQ176" s="138"/>
      <c r="AR176" s="138"/>
      <c r="AS176" s="138"/>
      <c r="AT176" s="138"/>
      <c r="AU176" s="138"/>
      <c r="AV176" s="138"/>
      <c r="AW176" s="138"/>
      <c r="AX176" s="138"/>
      <c r="AY176" s="138"/>
      <c r="AZ176" s="138"/>
      <c r="BA176" s="138"/>
      <c r="BB176" s="138"/>
      <c r="BC176" s="138"/>
      <c r="BD176" s="138"/>
      <c r="BE176" s="138"/>
      <c r="BF176" s="138"/>
    </row>
    <row r="177" spans="3:58" x14ac:dyDescent="0.2">
      <c r="C177" s="139"/>
      <c r="D177" s="139"/>
      <c r="AN177" s="138"/>
      <c r="AO177" s="138"/>
      <c r="AP177" s="138"/>
      <c r="AQ177" s="138"/>
      <c r="AR177" s="138"/>
      <c r="AS177" s="138"/>
      <c r="AT177" s="138"/>
      <c r="AU177" s="138"/>
      <c r="AV177" s="138"/>
      <c r="AW177" s="138"/>
      <c r="AX177" s="138"/>
      <c r="AY177" s="138"/>
      <c r="AZ177" s="138"/>
      <c r="BA177" s="138"/>
      <c r="BB177" s="138"/>
      <c r="BC177" s="138"/>
      <c r="BD177" s="138"/>
      <c r="BE177" s="138"/>
      <c r="BF177" s="138"/>
    </row>
    <row r="178" spans="3:58" x14ac:dyDescent="0.2">
      <c r="C178" s="139"/>
      <c r="D178" s="139"/>
      <c r="AN178" s="138"/>
      <c r="AO178" s="138"/>
      <c r="AP178" s="138"/>
      <c r="AQ178" s="138"/>
      <c r="AR178" s="138"/>
      <c r="AS178" s="138"/>
      <c r="AT178" s="138"/>
      <c r="AU178" s="138"/>
      <c r="AV178" s="138"/>
      <c r="AW178" s="138"/>
      <c r="AX178" s="138"/>
      <c r="AY178" s="138"/>
      <c r="AZ178" s="138"/>
      <c r="BA178" s="138"/>
      <c r="BB178" s="138"/>
      <c r="BC178" s="138"/>
      <c r="BD178" s="138"/>
      <c r="BE178" s="138"/>
      <c r="BF178" s="138"/>
    </row>
    <row r="179" spans="3:58" x14ac:dyDescent="0.2">
      <c r="AN179" s="138"/>
      <c r="AO179" s="138"/>
      <c r="AP179" s="138"/>
      <c r="AQ179" s="138"/>
      <c r="AR179" s="138"/>
      <c r="AS179" s="138"/>
      <c r="AT179" s="138"/>
      <c r="AU179" s="138"/>
      <c r="AV179" s="138"/>
      <c r="AW179" s="138"/>
      <c r="AX179" s="138"/>
      <c r="AY179" s="138"/>
      <c r="AZ179" s="138"/>
      <c r="BA179" s="138"/>
      <c r="BB179" s="138"/>
      <c r="BC179" s="138"/>
      <c r="BD179" s="138"/>
      <c r="BE179" s="138"/>
      <c r="BF179" s="138"/>
    </row>
    <row r="180" spans="3:58" x14ac:dyDescent="0.2">
      <c r="AN180" s="138"/>
      <c r="AO180" s="138"/>
      <c r="AP180" s="138"/>
      <c r="AQ180" s="138"/>
      <c r="AR180" s="138"/>
      <c r="AS180" s="138"/>
      <c r="AT180" s="138"/>
      <c r="AU180" s="138"/>
      <c r="AV180" s="138"/>
      <c r="AW180" s="138"/>
      <c r="AX180" s="138"/>
      <c r="AY180" s="138"/>
      <c r="AZ180" s="138"/>
      <c r="BA180" s="138"/>
      <c r="BB180" s="138"/>
      <c r="BC180" s="138"/>
      <c r="BD180" s="138"/>
      <c r="BE180" s="138"/>
      <c r="BF180" s="138"/>
    </row>
    <row r="181" spans="3:58" x14ac:dyDescent="0.2">
      <c r="AN181" s="138"/>
      <c r="AO181" s="138"/>
      <c r="AP181" s="138"/>
      <c r="AQ181" s="138"/>
      <c r="AR181" s="138"/>
      <c r="AS181" s="138"/>
      <c r="AT181" s="138"/>
      <c r="AU181" s="138"/>
      <c r="AV181" s="138"/>
      <c r="AW181" s="138"/>
      <c r="AX181" s="138"/>
      <c r="AY181" s="138"/>
      <c r="AZ181" s="138"/>
      <c r="BA181" s="138"/>
      <c r="BB181" s="138"/>
      <c r="BC181" s="138"/>
      <c r="BD181" s="138"/>
      <c r="BE181" s="138"/>
      <c r="BF181" s="138"/>
    </row>
    <row r="182" spans="3:58" x14ac:dyDescent="0.2">
      <c r="AN182" s="138"/>
      <c r="AO182" s="138"/>
      <c r="AP182" s="138"/>
      <c r="AQ182" s="138"/>
      <c r="AR182" s="138"/>
      <c r="AS182" s="138"/>
      <c r="AT182" s="138"/>
      <c r="AU182" s="138"/>
      <c r="AV182" s="138"/>
      <c r="AW182" s="138"/>
      <c r="AX182" s="138"/>
      <c r="AY182" s="138"/>
      <c r="AZ182" s="138"/>
      <c r="BA182" s="138"/>
      <c r="BB182" s="138"/>
      <c r="BC182" s="138"/>
      <c r="BD182" s="138"/>
      <c r="BE182" s="138"/>
      <c r="BF182" s="138"/>
    </row>
    <row r="183" spans="3:58" x14ac:dyDescent="0.2">
      <c r="AN183" s="138"/>
      <c r="AO183" s="138"/>
      <c r="AP183" s="138"/>
      <c r="AQ183" s="138"/>
      <c r="AR183" s="138"/>
      <c r="AS183" s="138"/>
      <c r="AT183" s="138"/>
      <c r="AU183" s="138"/>
      <c r="AV183" s="138"/>
      <c r="AW183" s="138"/>
      <c r="AX183" s="138"/>
      <c r="AY183" s="138"/>
      <c r="AZ183" s="138"/>
      <c r="BA183" s="138"/>
      <c r="BB183" s="138"/>
      <c r="BC183" s="138"/>
      <c r="BD183" s="138"/>
      <c r="BE183" s="138"/>
      <c r="BF183" s="138"/>
    </row>
    <row r="184" spans="3:58" x14ac:dyDescent="0.2">
      <c r="AN184" s="138"/>
      <c r="AO184" s="138"/>
      <c r="AP184" s="138"/>
      <c r="AQ184" s="138"/>
      <c r="AR184" s="138"/>
      <c r="AS184" s="138"/>
      <c r="AT184" s="138"/>
      <c r="AU184" s="138"/>
      <c r="AV184" s="138"/>
      <c r="AW184" s="138"/>
      <c r="AX184" s="138"/>
      <c r="AY184" s="138"/>
      <c r="AZ184" s="138"/>
      <c r="BA184" s="138"/>
      <c r="BB184" s="138"/>
      <c r="BC184" s="138"/>
      <c r="BD184" s="138"/>
      <c r="BE184" s="138"/>
      <c r="BF184" s="138"/>
    </row>
    <row r="185" spans="3:58" x14ac:dyDescent="0.2">
      <c r="AN185" s="138"/>
      <c r="AO185" s="138"/>
      <c r="AP185" s="138"/>
      <c r="AQ185" s="138"/>
      <c r="AR185" s="138"/>
      <c r="AS185" s="138"/>
      <c r="AT185" s="138"/>
      <c r="AU185" s="138"/>
      <c r="AV185" s="138"/>
      <c r="AW185" s="138"/>
      <c r="AX185" s="138"/>
      <c r="AY185" s="138"/>
      <c r="AZ185" s="138"/>
      <c r="BA185" s="138"/>
      <c r="BB185" s="138"/>
      <c r="BC185" s="138"/>
      <c r="BD185" s="138"/>
      <c r="BE185" s="138"/>
      <c r="BF185" s="138"/>
    </row>
    <row r="186" spans="3:58" x14ac:dyDescent="0.2">
      <c r="AN186" s="138"/>
      <c r="AO186" s="138"/>
      <c r="AP186" s="138"/>
      <c r="AQ186" s="138"/>
      <c r="AR186" s="138"/>
      <c r="AS186" s="138"/>
      <c r="AT186" s="138"/>
      <c r="AU186" s="138"/>
      <c r="AV186" s="138"/>
      <c r="AW186" s="138"/>
      <c r="AX186" s="138"/>
      <c r="AY186" s="138"/>
      <c r="AZ186" s="138"/>
      <c r="BA186" s="138"/>
      <c r="BB186" s="138"/>
      <c r="BC186" s="138"/>
      <c r="BD186" s="138"/>
      <c r="BE186" s="138"/>
      <c r="BF186" s="138"/>
    </row>
    <row r="187" spans="3:58" x14ac:dyDescent="0.2">
      <c r="AN187" s="138"/>
      <c r="AO187" s="138"/>
      <c r="AP187" s="138"/>
      <c r="AQ187" s="138"/>
      <c r="AR187" s="138"/>
      <c r="AS187" s="138"/>
      <c r="AT187" s="138"/>
      <c r="AU187" s="138"/>
      <c r="AV187" s="138"/>
      <c r="AW187" s="138"/>
      <c r="AX187" s="138"/>
      <c r="AY187" s="138"/>
      <c r="AZ187" s="138"/>
      <c r="BA187" s="138"/>
      <c r="BB187" s="138"/>
      <c r="BC187" s="138"/>
      <c r="BD187" s="138"/>
      <c r="BE187" s="138"/>
      <c r="BF187" s="138"/>
    </row>
    <row r="188" spans="3:58" x14ac:dyDescent="0.2">
      <c r="AN188" s="138"/>
      <c r="AO188" s="138"/>
      <c r="AP188" s="138"/>
      <c r="AQ188" s="138"/>
      <c r="AR188" s="138"/>
      <c r="AS188" s="138"/>
      <c r="AT188" s="138"/>
      <c r="AU188" s="138"/>
      <c r="AV188" s="138"/>
      <c r="AW188" s="138"/>
      <c r="AX188" s="138"/>
      <c r="AY188" s="138"/>
      <c r="AZ188" s="138"/>
      <c r="BA188" s="138"/>
      <c r="BB188" s="138"/>
      <c r="BC188" s="138"/>
      <c r="BD188" s="138"/>
      <c r="BE188" s="138"/>
      <c r="BF188" s="138"/>
    </row>
    <row r="189" spans="3:58" x14ac:dyDescent="0.2">
      <c r="AN189" s="138"/>
      <c r="AO189" s="138"/>
      <c r="AP189" s="138"/>
      <c r="AQ189" s="138"/>
      <c r="AR189" s="138"/>
      <c r="AS189" s="138"/>
      <c r="AT189" s="138"/>
      <c r="AU189" s="138"/>
      <c r="AV189" s="138"/>
      <c r="AW189" s="138"/>
      <c r="AX189" s="138"/>
      <c r="AY189" s="138"/>
      <c r="AZ189" s="138"/>
      <c r="BA189" s="138"/>
      <c r="BB189" s="138"/>
      <c r="BC189" s="138"/>
      <c r="BD189" s="138"/>
      <c r="BE189" s="138"/>
      <c r="BF189" s="138"/>
    </row>
    <row r="190" spans="3:58" x14ac:dyDescent="0.2">
      <c r="AN190" s="138"/>
      <c r="AO190" s="138"/>
      <c r="AP190" s="138"/>
      <c r="AQ190" s="138"/>
      <c r="AR190" s="138"/>
      <c r="AS190" s="138"/>
      <c r="AT190" s="138"/>
      <c r="AU190" s="138"/>
      <c r="AV190" s="138"/>
      <c r="AW190" s="138"/>
      <c r="AX190" s="138"/>
      <c r="AY190" s="138"/>
      <c r="AZ190" s="138"/>
      <c r="BA190" s="138"/>
      <c r="BB190" s="138"/>
      <c r="BC190" s="138"/>
      <c r="BD190" s="138"/>
      <c r="BE190" s="138"/>
      <c r="BF190" s="138"/>
    </row>
    <row r="191" spans="3:58" x14ac:dyDescent="0.2">
      <c r="AN191" s="138"/>
      <c r="AO191" s="138"/>
      <c r="AP191" s="138"/>
      <c r="AQ191" s="138"/>
      <c r="AR191" s="138"/>
      <c r="AS191" s="138"/>
      <c r="AT191" s="138"/>
      <c r="AU191" s="138"/>
      <c r="AV191" s="138"/>
      <c r="AW191" s="138"/>
      <c r="AX191" s="138"/>
      <c r="AY191" s="138"/>
      <c r="AZ191" s="138"/>
      <c r="BA191" s="138"/>
      <c r="BB191" s="138"/>
      <c r="BC191" s="138"/>
      <c r="BD191" s="138"/>
      <c r="BE191" s="138"/>
      <c r="BF191" s="138"/>
    </row>
    <row r="192" spans="3:58" x14ac:dyDescent="0.2">
      <c r="AN192" s="138"/>
      <c r="AO192" s="138"/>
      <c r="AP192" s="138"/>
      <c r="AQ192" s="138"/>
      <c r="AR192" s="138"/>
      <c r="AS192" s="138"/>
      <c r="AT192" s="138"/>
      <c r="AU192" s="138"/>
      <c r="AV192" s="138"/>
      <c r="AW192" s="138"/>
      <c r="AX192" s="138"/>
      <c r="AY192" s="138"/>
      <c r="AZ192" s="138"/>
      <c r="BA192" s="138"/>
      <c r="BB192" s="138"/>
      <c r="BC192" s="138"/>
      <c r="BD192" s="138"/>
      <c r="BE192" s="138"/>
      <c r="BF192" s="138"/>
    </row>
  </sheetData>
  <mergeCells count="54">
    <mergeCell ref="L4:P4"/>
    <mergeCell ref="Q4:U4"/>
    <mergeCell ref="V4:Z4"/>
    <mergeCell ref="L5:P5"/>
    <mergeCell ref="Q5:U5"/>
    <mergeCell ref="V5:Z5"/>
    <mergeCell ref="A46:D46"/>
    <mergeCell ref="A10:K10"/>
    <mergeCell ref="A14:K14"/>
    <mergeCell ref="N23:T23"/>
    <mergeCell ref="AA23:AF23"/>
    <mergeCell ref="A26:M26"/>
    <mergeCell ref="A40:D40"/>
    <mergeCell ref="A41:D41"/>
    <mergeCell ref="A42:D42"/>
    <mergeCell ref="A43:D43"/>
    <mergeCell ref="A44:D44"/>
    <mergeCell ref="A45:D45"/>
    <mergeCell ref="A58:D58"/>
    <mergeCell ref="A47:D47"/>
    <mergeCell ref="A48:D48"/>
    <mergeCell ref="A49:D49"/>
    <mergeCell ref="A50:D50"/>
    <mergeCell ref="A51:D51"/>
    <mergeCell ref="A52:D52"/>
    <mergeCell ref="A53:D53"/>
    <mergeCell ref="A54:D54"/>
    <mergeCell ref="A55:D55"/>
    <mergeCell ref="A56:D56"/>
    <mergeCell ref="A57:D57"/>
    <mergeCell ref="A73:C73"/>
    <mergeCell ref="A59:D59"/>
    <mergeCell ref="A60:D60"/>
    <mergeCell ref="A61:D61"/>
    <mergeCell ref="A62:D62"/>
    <mergeCell ref="A63:D63"/>
    <mergeCell ref="A64:D64"/>
    <mergeCell ref="A65:D65"/>
    <mergeCell ref="A66:D66"/>
    <mergeCell ref="A67:D67"/>
    <mergeCell ref="A71:C71"/>
    <mergeCell ref="A72:C72"/>
    <mergeCell ref="A102:C102"/>
    <mergeCell ref="A74:C74"/>
    <mergeCell ref="A75:C75"/>
    <mergeCell ref="A93:C93"/>
    <mergeCell ref="A94:C94"/>
    <mergeCell ref="A95:C95"/>
    <mergeCell ref="A96:C96"/>
    <mergeCell ref="A97:C97"/>
    <mergeCell ref="A98:C98"/>
    <mergeCell ref="A99:C99"/>
    <mergeCell ref="A100:C100"/>
    <mergeCell ref="A101:C101"/>
  </mergeCells>
  <dataValidations count="1">
    <dataValidation allowBlank="1" showInputMessage="1" showErrorMessage="1" sqref="E72:E73"/>
  </dataValidations>
  <pageMargins left="0.23622047244094491" right="0.23622047244094491" top="0.74803149606299213" bottom="0.74803149606299213" header="0.31496062992125984" footer="0.31496062992125984"/>
  <pageSetup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8" tint="-0.499984740745262"/>
  </sheetPr>
  <dimension ref="A1:BB183"/>
  <sheetViews>
    <sheetView zoomScale="80" zoomScaleNormal="80" workbookViewId="0">
      <selection activeCell="J51" sqref="J51"/>
    </sheetView>
  </sheetViews>
  <sheetFormatPr baseColWidth="10" defaultColWidth="11.42578125" defaultRowHeight="12.75" x14ac:dyDescent="0.2"/>
  <cols>
    <col min="1" max="1" width="16.5703125" style="143" customWidth="1"/>
    <col min="2" max="2" width="17.42578125" style="143" customWidth="1"/>
    <col min="3" max="3" width="13.7109375" style="143" customWidth="1"/>
    <col min="4" max="4" width="22.42578125" style="143" customWidth="1"/>
    <col min="5" max="5" width="19.28515625" style="143" customWidth="1"/>
    <col min="6" max="6" width="17" style="143" customWidth="1"/>
    <col min="7" max="7" width="15.85546875" style="143" customWidth="1"/>
    <col min="8" max="8" width="14" style="143" customWidth="1"/>
    <col min="9" max="9" width="16.42578125" style="143" customWidth="1"/>
    <col min="10" max="10" width="17.140625" style="143" customWidth="1"/>
    <col min="11" max="11" width="14.42578125" style="143" bestFit="1" customWidth="1"/>
    <col min="12" max="12" width="14.7109375" style="143" customWidth="1"/>
    <col min="13" max="13" width="13.140625" style="143" customWidth="1"/>
    <col min="14" max="14" width="4" style="143" customWidth="1"/>
    <col min="15" max="15" width="4.85546875" style="143" customWidth="1"/>
    <col min="16" max="16" width="4.140625" style="143" customWidth="1"/>
    <col min="17" max="17" width="5.85546875" style="143" customWidth="1"/>
    <col min="18" max="19" width="2.140625" style="143" customWidth="1"/>
    <col min="20" max="20" width="1.42578125" style="143" customWidth="1"/>
    <col min="21" max="21" width="1" style="143" customWidth="1"/>
    <col min="22" max="22" width="8.5703125" style="143" customWidth="1"/>
    <col min="23" max="30" width="2.7109375" style="143" customWidth="1"/>
    <col min="31" max="31" width="4.140625" style="143" customWidth="1"/>
    <col min="32" max="34" width="2.7109375" style="143" customWidth="1"/>
    <col min="35" max="35" width="13.42578125" style="143" customWidth="1"/>
    <col min="36" max="16384" width="11.42578125" style="143"/>
  </cols>
  <sheetData>
    <row r="1" spans="1:54" s="142" customFormat="1" ht="21" customHeight="1" x14ac:dyDescent="0.25">
      <c r="A1" s="141" t="s">
        <v>99</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row>
    <row r="2" spans="1:54" x14ac:dyDescent="0.2">
      <c r="A2" s="71"/>
      <c r="B2" s="71"/>
      <c r="C2" s="71"/>
      <c r="D2" s="71"/>
      <c r="E2" s="71"/>
      <c r="F2" s="88"/>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row>
    <row r="3" spans="1:54" x14ac:dyDescent="0.2">
      <c r="A3" s="72" t="s">
        <v>1</v>
      </c>
      <c r="B3" s="73"/>
      <c r="C3" s="73"/>
      <c r="D3" s="74"/>
      <c r="E3" s="75"/>
      <c r="F3" s="74"/>
      <c r="G3" s="74"/>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row>
    <row r="4" spans="1:54" ht="39" customHeight="1" x14ac:dyDescent="0.2">
      <c r="A4" s="77" t="s">
        <v>2</v>
      </c>
      <c r="B4" s="78" t="s">
        <v>3</v>
      </c>
      <c r="C4" s="78" t="s">
        <v>100</v>
      </c>
      <c r="D4" s="78" t="s">
        <v>101</v>
      </c>
      <c r="E4" s="78" t="s">
        <v>102</v>
      </c>
      <c r="F4" s="144" t="s">
        <v>103</v>
      </c>
      <c r="G4" s="144" t="s">
        <v>9</v>
      </c>
      <c r="H4" s="144" t="s">
        <v>10</v>
      </c>
      <c r="I4" s="145" t="s">
        <v>11</v>
      </c>
      <c r="J4" s="146"/>
      <c r="K4" s="146"/>
      <c r="L4" s="146"/>
      <c r="M4" s="146"/>
      <c r="N4" s="146"/>
      <c r="O4" s="146"/>
      <c r="P4" s="146"/>
      <c r="Q4" s="146"/>
      <c r="R4" s="146"/>
      <c r="S4" s="146"/>
      <c r="T4" s="146"/>
      <c r="U4" s="146"/>
      <c r="V4" s="146"/>
      <c r="W4" s="79"/>
      <c r="X4" s="79"/>
      <c r="Y4" s="79"/>
      <c r="Z4" s="79"/>
      <c r="AA4" s="79"/>
      <c r="AB4" s="79"/>
      <c r="AC4" s="79"/>
      <c r="AD4" s="79"/>
      <c r="AE4" s="79"/>
      <c r="AF4" s="79"/>
      <c r="AG4" s="79"/>
      <c r="AH4" s="79"/>
      <c r="AI4" s="80"/>
      <c r="AJ4" s="71"/>
      <c r="AK4" s="71"/>
      <c r="AL4" s="71"/>
      <c r="AM4" s="71"/>
      <c r="AN4" s="71"/>
      <c r="AO4" s="71"/>
      <c r="AP4" s="71"/>
      <c r="AQ4" s="71"/>
      <c r="AR4" s="71"/>
      <c r="AS4" s="71"/>
      <c r="AT4" s="71"/>
      <c r="AU4" s="71"/>
      <c r="AV4" s="71"/>
      <c r="AW4" s="71"/>
      <c r="AX4" s="71"/>
      <c r="AY4" s="71"/>
      <c r="AZ4" s="71"/>
      <c r="BA4" s="71"/>
      <c r="BB4" s="71"/>
    </row>
    <row r="5" spans="1:54" ht="337.5" customHeight="1" x14ac:dyDescent="0.2">
      <c r="A5" s="81" t="s">
        <v>12</v>
      </c>
      <c r="B5" s="81" t="s">
        <v>104</v>
      </c>
      <c r="C5" s="83" t="s">
        <v>105</v>
      </c>
      <c r="D5" s="84" t="s">
        <v>106</v>
      </c>
      <c r="E5" s="84" t="s">
        <v>107</v>
      </c>
      <c r="F5" s="147" t="s">
        <v>108</v>
      </c>
      <c r="G5" s="148">
        <v>1080000000</v>
      </c>
      <c r="H5" s="149">
        <v>0</v>
      </c>
      <c r="I5" s="150">
        <v>1080000000</v>
      </c>
      <c r="J5" s="151"/>
      <c r="K5" s="151"/>
      <c r="L5" s="151"/>
      <c r="M5" s="152"/>
      <c r="N5" s="152"/>
      <c r="O5" s="152"/>
      <c r="P5" s="152"/>
      <c r="Q5" s="152"/>
      <c r="R5" s="151"/>
      <c r="S5" s="151"/>
      <c r="T5" s="151"/>
      <c r="U5" s="151"/>
      <c r="V5" s="151"/>
      <c r="W5" s="85"/>
      <c r="X5" s="85"/>
      <c r="Y5" s="85"/>
      <c r="Z5" s="85"/>
      <c r="AA5" s="85"/>
      <c r="AB5" s="85"/>
      <c r="AC5" s="85"/>
      <c r="AD5" s="85"/>
      <c r="AE5" s="85"/>
      <c r="AF5" s="85"/>
      <c r="AG5" s="85"/>
      <c r="AH5" s="85"/>
      <c r="AI5" s="76"/>
      <c r="AJ5" s="71"/>
      <c r="AK5" s="71"/>
      <c r="AL5" s="71"/>
      <c r="AM5" s="71"/>
      <c r="AN5" s="71"/>
      <c r="AO5" s="71"/>
      <c r="AP5" s="71"/>
      <c r="AQ5" s="71"/>
      <c r="AR5" s="71"/>
      <c r="AS5" s="71"/>
      <c r="AT5" s="71"/>
      <c r="AU5" s="71"/>
      <c r="AV5" s="71"/>
      <c r="AW5" s="71"/>
      <c r="AX5" s="71"/>
      <c r="AY5" s="71"/>
      <c r="AZ5" s="71"/>
      <c r="BA5" s="71"/>
      <c r="BB5" s="71"/>
    </row>
    <row r="6" spans="1:54" ht="24.75" customHeight="1" x14ac:dyDescent="0.2">
      <c r="A6" s="71"/>
      <c r="B6" s="71"/>
      <c r="C6" s="71"/>
      <c r="D6" s="71"/>
      <c r="E6" s="86"/>
      <c r="F6" s="87"/>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row>
    <row r="7" spans="1:54" x14ac:dyDescent="0.2">
      <c r="A7" s="88" t="s">
        <v>19</v>
      </c>
      <c r="B7" s="71"/>
      <c r="C7" s="71"/>
      <c r="D7" s="71"/>
      <c r="E7" s="71"/>
      <c r="F7" s="87"/>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row>
    <row r="8" spans="1:54" x14ac:dyDescent="0.2">
      <c r="A8" s="89" t="s">
        <v>20</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row>
    <row r="9" spans="1:54" x14ac:dyDescent="0.2">
      <c r="A9" s="89" t="s">
        <v>79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71"/>
      <c r="AJ9" s="71"/>
      <c r="AK9" s="71"/>
      <c r="AL9" s="71"/>
      <c r="AM9" s="71"/>
      <c r="AN9" s="71"/>
      <c r="AO9" s="71"/>
      <c r="AP9" s="71"/>
      <c r="AQ9" s="71"/>
      <c r="AR9" s="71"/>
      <c r="AS9" s="71"/>
      <c r="AT9" s="71"/>
      <c r="AU9" s="71"/>
      <c r="AV9" s="71"/>
      <c r="AW9" s="71"/>
      <c r="AX9" s="71"/>
      <c r="AY9" s="71"/>
      <c r="AZ9" s="71"/>
      <c r="BA9" s="71"/>
      <c r="BB9" s="71"/>
    </row>
    <row r="10" spans="1:54" x14ac:dyDescent="0.2">
      <c r="A10" s="153" t="s">
        <v>109</v>
      </c>
      <c r="B10" s="154"/>
      <c r="C10" s="154"/>
      <c r="D10" s="154"/>
      <c r="E10" s="154"/>
      <c r="F10" s="154"/>
      <c r="G10" s="155"/>
      <c r="H10" s="155"/>
      <c r="I10" s="155"/>
      <c r="J10" s="156"/>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71"/>
      <c r="AJ10" s="71"/>
      <c r="AK10" s="71"/>
      <c r="AL10" s="71"/>
      <c r="AM10" s="71"/>
      <c r="AN10" s="71"/>
      <c r="AO10" s="71"/>
      <c r="AP10" s="71"/>
      <c r="AQ10" s="71"/>
      <c r="AR10" s="71"/>
      <c r="AS10" s="71"/>
      <c r="AT10" s="71"/>
      <c r="AU10" s="71"/>
      <c r="AV10" s="71"/>
      <c r="AW10" s="71"/>
      <c r="AX10" s="71"/>
      <c r="AY10" s="71"/>
      <c r="AZ10" s="71"/>
      <c r="BA10" s="71"/>
      <c r="BB10" s="71"/>
    </row>
    <row r="11" spans="1:54" x14ac:dyDescent="0.2">
      <c r="A11" s="157" t="s">
        <v>110</v>
      </c>
      <c r="B11" s="92"/>
      <c r="C11" s="92"/>
      <c r="D11" s="92"/>
      <c r="E11" s="92"/>
      <c r="F11" s="92"/>
      <c r="G11" s="90"/>
      <c r="H11" s="90"/>
      <c r="I11" s="90"/>
      <c r="J11" s="158"/>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71"/>
      <c r="AJ11" s="71"/>
      <c r="AK11" s="71"/>
      <c r="AL11" s="71"/>
      <c r="AM11" s="71"/>
      <c r="AN11" s="71"/>
      <c r="AO11" s="71"/>
      <c r="AP11" s="71"/>
      <c r="AQ11" s="71"/>
      <c r="AR11" s="71"/>
      <c r="AS11" s="71"/>
      <c r="AT11" s="71"/>
      <c r="AU11" s="71"/>
      <c r="AV11" s="71"/>
      <c r="AW11" s="71"/>
      <c r="AX11" s="71"/>
      <c r="AY11" s="71"/>
      <c r="AZ11" s="71"/>
      <c r="BA11" s="71"/>
      <c r="BB11" s="71"/>
    </row>
    <row r="12" spans="1:54" x14ac:dyDescent="0.2">
      <c r="A12" s="159" t="s">
        <v>111</v>
      </c>
      <c r="B12" s="92"/>
      <c r="C12" s="92"/>
      <c r="D12" s="92"/>
      <c r="E12" s="92"/>
      <c r="F12" s="92"/>
      <c r="G12" s="90"/>
      <c r="H12" s="90"/>
      <c r="I12" s="90"/>
      <c r="J12" s="158"/>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71"/>
      <c r="AJ12" s="71"/>
      <c r="AK12" s="71"/>
      <c r="AL12" s="71"/>
      <c r="AM12" s="71"/>
      <c r="AN12" s="71"/>
      <c r="AO12" s="71"/>
      <c r="AP12" s="71"/>
      <c r="AQ12" s="71"/>
      <c r="AR12" s="71"/>
      <c r="AS12" s="71"/>
      <c r="AT12" s="71"/>
      <c r="AU12" s="71"/>
      <c r="AV12" s="71"/>
      <c r="AW12" s="71"/>
      <c r="AX12" s="71"/>
      <c r="AY12" s="71"/>
      <c r="AZ12" s="71"/>
      <c r="BA12" s="71"/>
      <c r="BB12" s="71"/>
    </row>
    <row r="13" spans="1:54" x14ac:dyDescent="0.2">
      <c r="A13" s="159" t="s">
        <v>112</v>
      </c>
      <c r="B13" s="92"/>
      <c r="C13" s="92"/>
      <c r="D13" s="92"/>
      <c r="E13" s="92"/>
      <c r="F13" s="92"/>
      <c r="G13" s="90"/>
      <c r="H13" s="90"/>
      <c r="I13" s="90"/>
      <c r="J13" s="158"/>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71"/>
      <c r="AJ13" s="71"/>
      <c r="AK13" s="71"/>
      <c r="AL13" s="71"/>
      <c r="AM13" s="71"/>
      <c r="AN13" s="71"/>
      <c r="AO13" s="71"/>
      <c r="AP13" s="71"/>
      <c r="AQ13" s="71"/>
      <c r="AR13" s="71"/>
      <c r="AS13" s="71"/>
      <c r="AT13" s="71"/>
      <c r="AU13" s="71"/>
      <c r="AV13" s="71"/>
      <c r="AW13" s="71"/>
      <c r="AX13" s="71"/>
      <c r="AY13" s="71"/>
      <c r="AZ13" s="71"/>
      <c r="BA13" s="71"/>
      <c r="BB13" s="71"/>
    </row>
    <row r="14" spans="1:54" x14ac:dyDescent="0.2">
      <c r="A14" s="157" t="s">
        <v>113</v>
      </c>
      <c r="B14" s="92"/>
      <c r="C14" s="92"/>
      <c r="D14" s="92"/>
      <c r="E14" s="92"/>
      <c r="F14" s="92"/>
      <c r="G14" s="90"/>
      <c r="H14" s="90"/>
      <c r="I14" s="90"/>
      <c r="J14" s="158"/>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71"/>
      <c r="AJ14" s="71"/>
      <c r="AK14" s="71"/>
      <c r="AL14" s="71"/>
      <c r="AM14" s="71"/>
      <c r="AN14" s="71"/>
      <c r="AO14" s="71"/>
      <c r="AP14" s="71"/>
      <c r="AQ14" s="71"/>
      <c r="AR14" s="71"/>
      <c r="AS14" s="71"/>
      <c r="AT14" s="71"/>
      <c r="AU14" s="71"/>
      <c r="AV14" s="71"/>
      <c r="AW14" s="71"/>
      <c r="AX14" s="71"/>
      <c r="AY14" s="71"/>
      <c r="AZ14" s="71"/>
      <c r="BA14" s="71"/>
      <c r="BB14" s="71"/>
    </row>
    <row r="15" spans="1:54" x14ac:dyDescent="0.2">
      <c r="A15" s="159" t="s">
        <v>114</v>
      </c>
      <c r="B15" s="92"/>
      <c r="C15" s="92"/>
      <c r="D15" s="92"/>
      <c r="E15" s="92"/>
      <c r="F15" s="92"/>
      <c r="G15" s="90"/>
      <c r="H15" s="90"/>
      <c r="I15" s="90"/>
      <c r="J15" s="158"/>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71"/>
      <c r="AJ15" s="71"/>
      <c r="AK15" s="71"/>
      <c r="AL15" s="71"/>
      <c r="AM15" s="71"/>
      <c r="AN15" s="71"/>
      <c r="AO15" s="71"/>
      <c r="AP15" s="71"/>
      <c r="AQ15" s="71"/>
      <c r="AR15" s="71"/>
      <c r="AS15" s="71"/>
      <c r="AT15" s="71"/>
      <c r="AU15" s="71"/>
      <c r="AV15" s="71"/>
      <c r="AW15" s="71"/>
      <c r="AX15" s="71"/>
      <c r="AY15" s="71"/>
      <c r="AZ15" s="71"/>
      <c r="BA15" s="71"/>
      <c r="BB15" s="71"/>
    </row>
    <row r="16" spans="1:54" x14ac:dyDescent="0.2">
      <c r="A16" s="159" t="s">
        <v>115</v>
      </c>
      <c r="B16" s="92"/>
      <c r="C16" s="92"/>
      <c r="D16" s="92"/>
      <c r="E16" s="92"/>
      <c r="F16" s="92"/>
      <c r="G16" s="90"/>
      <c r="H16" s="90"/>
      <c r="I16" s="90"/>
      <c r="J16" s="158"/>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71"/>
      <c r="AJ16" s="71"/>
      <c r="AK16" s="71"/>
      <c r="AL16" s="71"/>
      <c r="AM16" s="71"/>
      <c r="AN16" s="71"/>
      <c r="AO16" s="71"/>
      <c r="AP16" s="71"/>
      <c r="AQ16" s="71"/>
      <c r="AR16" s="71"/>
      <c r="AS16" s="71"/>
      <c r="AT16" s="71"/>
      <c r="AU16" s="71"/>
      <c r="AV16" s="71"/>
      <c r="AW16" s="71"/>
      <c r="AX16" s="71"/>
      <c r="AY16" s="71"/>
      <c r="AZ16" s="71"/>
      <c r="BA16" s="71"/>
      <c r="BB16" s="71"/>
    </row>
    <row r="17" spans="1:54" x14ac:dyDescent="0.2">
      <c r="A17" s="159" t="s">
        <v>116</v>
      </c>
      <c r="B17" s="92"/>
      <c r="C17" s="92"/>
      <c r="D17" s="92"/>
      <c r="E17" s="92"/>
      <c r="F17" s="92"/>
      <c r="G17" s="90"/>
      <c r="H17" s="90"/>
      <c r="I17" s="90"/>
      <c r="J17" s="158"/>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71"/>
      <c r="AJ17" s="71"/>
      <c r="AK17" s="71"/>
      <c r="AL17" s="71"/>
      <c r="AM17" s="71"/>
      <c r="AN17" s="71"/>
      <c r="AO17" s="71"/>
      <c r="AP17" s="71"/>
      <c r="AQ17" s="71"/>
      <c r="AR17" s="71"/>
      <c r="AS17" s="71"/>
      <c r="AT17" s="71"/>
      <c r="AU17" s="71"/>
      <c r="AV17" s="71"/>
      <c r="AW17" s="71"/>
      <c r="AX17" s="71"/>
      <c r="AY17" s="71"/>
      <c r="AZ17" s="71"/>
      <c r="BA17" s="71"/>
      <c r="BB17" s="71"/>
    </row>
    <row r="18" spans="1:54" x14ac:dyDescent="0.2">
      <c r="A18" s="159" t="s">
        <v>117</v>
      </c>
      <c r="B18" s="92"/>
      <c r="C18" s="92"/>
      <c r="D18" s="92"/>
      <c r="E18" s="92"/>
      <c r="F18" s="92"/>
      <c r="G18" s="90"/>
      <c r="H18" s="90"/>
      <c r="I18" s="90"/>
      <c r="J18" s="158"/>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71"/>
      <c r="AK18" s="71"/>
      <c r="AL18" s="71"/>
      <c r="AM18" s="71"/>
      <c r="AN18" s="71"/>
      <c r="AO18" s="71"/>
      <c r="AP18" s="71"/>
      <c r="AQ18" s="71"/>
      <c r="AR18" s="71"/>
      <c r="AS18" s="71"/>
      <c r="AT18" s="71"/>
      <c r="AU18" s="71"/>
      <c r="AV18" s="71"/>
      <c r="AW18" s="71"/>
      <c r="AX18" s="71"/>
      <c r="AY18" s="71"/>
      <c r="AZ18" s="71"/>
      <c r="BA18" s="71"/>
      <c r="BB18" s="71"/>
    </row>
    <row r="19" spans="1:54" x14ac:dyDescent="0.2">
      <c r="A19" s="159" t="s">
        <v>118</v>
      </c>
      <c r="B19" s="90"/>
      <c r="C19" s="90"/>
      <c r="D19" s="90"/>
      <c r="E19" s="90"/>
      <c r="F19" s="90"/>
      <c r="G19" s="90"/>
      <c r="H19" s="90"/>
      <c r="I19" s="90"/>
      <c r="J19" s="158"/>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71"/>
      <c r="AK19" s="71"/>
      <c r="AL19" s="71"/>
      <c r="AM19" s="71"/>
      <c r="AN19" s="71"/>
      <c r="AO19" s="71"/>
      <c r="AP19" s="71"/>
      <c r="AQ19" s="71"/>
      <c r="AR19" s="71"/>
      <c r="AS19" s="71"/>
      <c r="AT19" s="71"/>
      <c r="AU19" s="71"/>
      <c r="AV19" s="71"/>
      <c r="AW19" s="71"/>
      <c r="AX19" s="71"/>
      <c r="AY19" s="71"/>
      <c r="AZ19" s="71"/>
      <c r="BA19" s="71"/>
      <c r="BB19" s="71"/>
    </row>
    <row r="20" spans="1:54" ht="13.5" customHeight="1" x14ac:dyDescent="0.2">
      <c r="A20" s="159" t="s">
        <v>119</v>
      </c>
      <c r="B20" s="90"/>
      <c r="C20" s="90"/>
      <c r="D20" s="90"/>
      <c r="E20" s="90"/>
      <c r="F20" s="90"/>
      <c r="G20" s="90"/>
      <c r="H20" s="90"/>
      <c r="I20" s="90"/>
      <c r="J20" s="158"/>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71"/>
      <c r="AK20" s="71"/>
      <c r="AL20" s="71"/>
      <c r="AM20" s="71"/>
      <c r="AN20" s="71"/>
      <c r="AO20" s="71"/>
      <c r="AP20" s="71"/>
      <c r="AQ20" s="71"/>
      <c r="AR20" s="71"/>
      <c r="AS20" s="71"/>
      <c r="AT20" s="71"/>
      <c r="AU20" s="71"/>
      <c r="AV20" s="71"/>
      <c r="AW20" s="71"/>
      <c r="AX20" s="71"/>
      <c r="AY20" s="71"/>
      <c r="AZ20" s="71"/>
      <c r="BA20" s="71"/>
      <c r="BB20" s="71"/>
    </row>
    <row r="21" spans="1:54" ht="13.5" customHeight="1" x14ac:dyDescent="0.2">
      <c r="A21" s="159" t="s">
        <v>120</v>
      </c>
      <c r="B21" s="90"/>
      <c r="C21" s="90"/>
      <c r="D21" s="90"/>
      <c r="E21" s="90"/>
      <c r="F21" s="90"/>
      <c r="G21" s="90"/>
      <c r="H21" s="90"/>
      <c r="I21" s="90"/>
      <c r="J21" s="158"/>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71"/>
      <c r="AK21" s="71"/>
      <c r="AL21" s="71"/>
      <c r="AM21" s="71"/>
      <c r="AN21" s="71"/>
      <c r="AO21" s="71"/>
      <c r="AP21" s="71"/>
      <c r="AQ21" s="71"/>
      <c r="AR21" s="71"/>
      <c r="AS21" s="71"/>
      <c r="AT21" s="71"/>
      <c r="AU21" s="71"/>
      <c r="AV21" s="71"/>
      <c r="AW21" s="71"/>
      <c r="AX21" s="71"/>
      <c r="AY21" s="71"/>
      <c r="AZ21" s="71"/>
      <c r="BA21" s="71"/>
      <c r="BB21" s="71"/>
    </row>
    <row r="22" spans="1:54" ht="13.5" customHeight="1" x14ac:dyDescent="0.2">
      <c r="A22" s="160"/>
      <c r="B22" s="161"/>
      <c r="C22" s="161"/>
      <c r="D22" s="161"/>
      <c r="E22" s="161"/>
      <c r="F22" s="161"/>
      <c r="G22" s="161"/>
      <c r="H22" s="161"/>
      <c r="I22" s="161"/>
      <c r="J22" s="162"/>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71"/>
      <c r="AK22" s="71"/>
      <c r="AL22" s="71"/>
      <c r="AM22" s="71"/>
      <c r="AN22" s="71"/>
      <c r="AO22" s="71"/>
      <c r="AP22" s="71"/>
      <c r="AQ22" s="71"/>
      <c r="AR22" s="71"/>
      <c r="AS22" s="71"/>
      <c r="AT22" s="71"/>
      <c r="AU22" s="71"/>
      <c r="AV22" s="71"/>
      <c r="AW22" s="71"/>
      <c r="AX22" s="71"/>
      <c r="AY22" s="71"/>
      <c r="AZ22" s="71"/>
      <c r="BA22" s="71"/>
      <c r="BB22" s="71"/>
    </row>
    <row r="23" spans="1:54" ht="13.5" customHeight="1" x14ac:dyDescent="0.2">
      <c r="A23" s="93"/>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71"/>
      <c r="AK23" s="71"/>
      <c r="AL23" s="71"/>
      <c r="AM23" s="71"/>
      <c r="AN23" s="71"/>
      <c r="AO23" s="71"/>
      <c r="AP23" s="71"/>
      <c r="AQ23" s="71"/>
      <c r="AR23" s="71"/>
      <c r="AS23" s="71"/>
      <c r="AT23" s="71"/>
      <c r="AU23" s="71"/>
      <c r="AV23" s="71"/>
      <c r="AW23" s="71"/>
      <c r="AX23" s="71"/>
      <c r="AY23" s="71"/>
      <c r="AZ23" s="71"/>
      <c r="BA23" s="71"/>
      <c r="BB23" s="71"/>
    </row>
    <row r="24" spans="1:54" x14ac:dyDescent="0.2">
      <c r="A24" s="89" t="s">
        <v>22</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71"/>
      <c r="AK24" s="71"/>
      <c r="AL24" s="71"/>
      <c r="AM24" s="71"/>
      <c r="AN24" s="71"/>
      <c r="AO24" s="71"/>
      <c r="AP24" s="71"/>
      <c r="AQ24" s="71"/>
      <c r="AR24" s="71"/>
      <c r="AS24" s="71"/>
      <c r="AT24" s="71"/>
      <c r="AU24" s="71"/>
      <c r="AV24" s="71"/>
      <c r="AW24" s="71"/>
      <c r="AX24" s="71"/>
      <c r="AY24" s="71"/>
      <c r="AZ24" s="71"/>
      <c r="BA24" s="71"/>
      <c r="BB24" s="71"/>
    </row>
    <row r="25" spans="1:54" ht="19.5" customHeight="1" x14ac:dyDescent="0.2">
      <c r="A25" s="656" t="s">
        <v>121</v>
      </c>
      <c r="B25" s="657"/>
      <c r="C25" s="657"/>
      <c r="D25" s="657"/>
      <c r="E25" s="657"/>
      <c r="F25" s="657"/>
      <c r="G25" s="657"/>
      <c r="H25" s="657"/>
      <c r="I25" s="657"/>
      <c r="J25" s="658"/>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71"/>
      <c r="AK25" s="71"/>
      <c r="AL25" s="71"/>
      <c r="AM25" s="71"/>
      <c r="AN25" s="71"/>
      <c r="AO25" s="71"/>
      <c r="AP25" s="71"/>
      <c r="AQ25" s="71"/>
      <c r="AR25" s="71"/>
      <c r="AS25" s="71"/>
      <c r="AT25" s="71"/>
      <c r="AU25" s="71"/>
      <c r="AV25" s="71"/>
      <c r="AW25" s="71"/>
      <c r="AX25" s="71"/>
      <c r="AY25" s="71"/>
      <c r="AZ25" s="71"/>
      <c r="BA25" s="71"/>
      <c r="BB25" s="71"/>
    </row>
    <row r="26" spans="1:54" ht="40.5" customHeight="1" x14ac:dyDescent="0.2">
      <c r="A26" s="747" t="s">
        <v>122</v>
      </c>
      <c r="B26" s="748"/>
      <c r="C26" s="748"/>
      <c r="D26" s="748"/>
      <c r="E26" s="748"/>
      <c r="F26" s="748"/>
      <c r="G26" s="748"/>
      <c r="H26" s="748"/>
      <c r="I26" s="748"/>
      <c r="J26" s="749"/>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71"/>
      <c r="AK26" s="71"/>
      <c r="AL26" s="71"/>
      <c r="AM26" s="71"/>
      <c r="AN26" s="71"/>
      <c r="AO26" s="71"/>
      <c r="AP26" s="71"/>
      <c r="AQ26" s="71"/>
      <c r="AR26" s="71"/>
      <c r="AS26" s="71"/>
      <c r="AT26" s="71"/>
      <c r="AU26" s="71"/>
      <c r="AV26" s="71"/>
      <c r="AW26" s="71"/>
      <c r="AX26" s="71"/>
      <c r="AY26" s="71"/>
      <c r="AZ26" s="71"/>
      <c r="BA26" s="71"/>
      <c r="BB26" s="71"/>
    </row>
    <row r="27" spans="1:54" x14ac:dyDescent="0.2">
      <c r="A27" s="163" t="s">
        <v>123</v>
      </c>
      <c r="B27" s="161"/>
      <c r="C27" s="161"/>
      <c r="D27" s="161"/>
      <c r="E27" s="161"/>
      <c r="F27" s="161"/>
      <c r="G27" s="161"/>
      <c r="H27" s="161"/>
      <c r="I27" s="161"/>
      <c r="J27" s="162"/>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71"/>
      <c r="AK27" s="71"/>
      <c r="AL27" s="71"/>
      <c r="AM27" s="71"/>
      <c r="AN27" s="71"/>
      <c r="AO27" s="71"/>
      <c r="AP27" s="71"/>
      <c r="AQ27" s="71"/>
      <c r="AR27" s="71"/>
      <c r="AS27" s="71"/>
      <c r="AT27" s="71"/>
      <c r="AU27" s="71"/>
      <c r="AV27" s="71"/>
      <c r="AW27" s="71"/>
      <c r="AX27" s="71"/>
      <c r="AY27" s="71"/>
      <c r="AZ27" s="71"/>
      <c r="BA27" s="71"/>
      <c r="BB27" s="71"/>
    </row>
    <row r="28" spans="1:54" ht="18" x14ac:dyDescent="0.25">
      <c r="A28" s="164"/>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71"/>
      <c r="AK28" s="71"/>
      <c r="AL28" s="71"/>
      <c r="AM28" s="71"/>
      <c r="AN28" s="71"/>
      <c r="AO28" s="71"/>
      <c r="AP28" s="71"/>
      <c r="AQ28" s="71"/>
      <c r="AR28" s="71"/>
      <c r="AS28" s="71"/>
      <c r="AT28" s="71"/>
      <c r="AU28" s="71"/>
      <c r="AV28" s="71"/>
      <c r="AW28" s="71"/>
      <c r="AX28" s="71"/>
      <c r="AY28" s="71"/>
      <c r="AZ28" s="71"/>
      <c r="BA28" s="71"/>
      <c r="BB28" s="71"/>
    </row>
    <row r="29" spans="1:54" ht="15" customHeight="1" x14ac:dyDescent="0.25">
      <c r="A29" s="662"/>
      <c r="B29" s="662"/>
      <c r="C29" s="662"/>
      <c r="D29" s="662"/>
      <c r="E29" s="662"/>
      <c r="F29" s="9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row>
    <row r="30" spans="1:54" x14ac:dyDescent="0.2">
      <c r="A30" s="165" t="s">
        <v>24</v>
      </c>
      <c r="B30" s="155"/>
      <c r="C30" s="155"/>
      <c r="D30" s="155"/>
      <c r="E30" s="155"/>
      <c r="F30" s="155"/>
      <c r="G30" s="155"/>
      <c r="H30" s="155"/>
      <c r="I30" s="155"/>
      <c r="J30" s="156"/>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row>
    <row r="31" spans="1:54" x14ac:dyDescent="0.2">
      <c r="A31" s="166" t="s">
        <v>82</v>
      </c>
      <c r="B31" s="161"/>
      <c r="C31" s="161"/>
      <c r="D31" s="161"/>
      <c r="E31" s="161"/>
      <c r="F31" s="161"/>
      <c r="G31" s="161"/>
      <c r="H31" s="161"/>
      <c r="I31" s="161"/>
      <c r="J31" s="162"/>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row>
    <row r="32" spans="1:54" ht="15" x14ac:dyDescent="0.2">
      <c r="A32" s="93"/>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71"/>
      <c r="AG32" s="71"/>
      <c r="AH32" s="71"/>
      <c r="AI32" s="71"/>
      <c r="AJ32" s="71"/>
      <c r="AK32" s="71"/>
      <c r="AL32" s="71"/>
      <c r="AM32" s="71"/>
      <c r="AN32" s="71"/>
      <c r="AO32" s="71"/>
      <c r="AP32" s="71"/>
      <c r="AQ32" s="71"/>
      <c r="AR32" s="71"/>
      <c r="AS32" s="71"/>
      <c r="AT32" s="71"/>
      <c r="AU32" s="71"/>
      <c r="AV32" s="71"/>
      <c r="AW32" s="71"/>
      <c r="AX32" s="71"/>
      <c r="AY32" s="71"/>
      <c r="AZ32" s="71"/>
      <c r="BA32" s="71"/>
      <c r="BB32" s="71"/>
    </row>
    <row r="33" spans="1:54" x14ac:dyDescent="0.2">
      <c r="A33" s="92"/>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71"/>
      <c r="AG33" s="71"/>
      <c r="AH33" s="71"/>
      <c r="AI33" s="71"/>
      <c r="AJ33" s="71"/>
      <c r="AK33" s="71"/>
      <c r="AL33" s="71"/>
      <c r="AM33" s="71"/>
      <c r="AN33" s="71"/>
      <c r="AO33" s="71"/>
      <c r="AP33" s="71"/>
      <c r="AQ33" s="71"/>
      <c r="AR33" s="71"/>
      <c r="AS33" s="71"/>
      <c r="AT33" s="71"/>
      <c r="AU33" s="71"/>
      <c r="AV33" s="71"/>
      <c r="AW33" s="71"/>
      <c r="AX33" s="71"/>
      <c r="AY33" s="71"/>
      <c r="AZ33" s="71"/>
      <c r="BA33" s="71"/>
      <c r="BB33" s="71"/>
    </row>
    <row r="34" spans="1:54" x14ac:dyDescent="0.2">
      <c r="A34" s="88" t="s">
        <v>26</v>
      </c>
      <c r="B34" s="71"/>
      <c r="C34" s="71"/>
      <c r="D34" s="71"/>
      <c r="E34" s="71"/>
      <c r="F34" s="71"/>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71"/>
      <c r="AG34" s="71"/>
      <c r="AH34" s="71"/>
      <c r="AI34" s="71"/>
      <c r="AJ34" s="71"/>
      <c r="AK34" s="71"/>
      <c r="AL34" s="71"/>
      <c r="AM34" s="71"/>
      <c r="AN34" s="71"/>
      <c r="AO34" s="71"/>
      <c r="AP34" s="71"/>
      <c r="AQ34" s="71"/>
      <c r="AR34" s="71"/>
      <c r="AS34" s="71"/>
      <c r="AT34" s="71"/>
      <c r="AU34" s="71"/>
      <c r="AV34" s="71"/>
      <c r="AW34" s="71"/>
      <c r="AX34" s="71"/>
      <c r="AY34" s="71"/>
      <c r="AZ34" s="71"/>
      <c r="BA34" s="71"/>
      <c r="BB34" s="71"/>
    </row>
    <row r="35" spans="1:54" ht="17.25" customHeight="1" x14ac:dyDescent="0.2">
      <c r="A35" s="88" t="s">
        <v>27</v>
      </c>
      <c r="B35" s="71"/>
      <c r="C35" s="71"/>
      <c r="D35" s="71"/>
      <c r="E35" s="71"/>
      <c r="F35" s="71"/>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71"/>
      <c r="AG35" s="71"/>
      <c r="AH35" s="71"/>
      <c r="AI35" s="71"/>
      <c r="AJ35" s="71"/>
      <c r="AK35" s="71"/>
      <c r="AL35" s="71"/>
      <c r="AM35" s="71"/>
      <c r="AN35" s="71"/>
      <c r="AO35" s="71"/>
      <c r="AP35" s="71"/>
      <c r="AQ35" s="71"/>
      <c r="AR35" s="71"/>
      <c r="AS35" s="71"/>
      <c r="AT35" s="71"/>
      <c r="AU35" s="71"/>
      <c r="AV35" s="71"/>
      <c r="AW35" s="71"/>
      <c r="AX35" s="71"/>
      <c r="AY35" s="71"/>
      <c r="AZ35" s="71"/>
      <c r="BA35" s="71"/>
      <c r="BB35" s="71"/>
    </row>
    <row r="36" spans="1:54" ht="17.25" customHeight="1" x14ac:dyDescent="0.2">
      <c r="A36" s="94" t="s">
        <v>83</v>
      </c>
      <c r="B36" s="95"/>
      <c r="C36" s="96"/>
      <c r="D36" s="97">
        <v>1080000000</v>
      </c>
      <c r="E36" s="98"/>
      <c r="F36" s="71"/>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71"/>
      <c r="AG36" s="71"/>
      <c r="AH36" s="71"/>
      <c r="AI36" s="71"/>
      <c r="AJ36" s="71"/>
      <c r="AK36" s="71"/>
      <c r="AL36" s="71"/>
      <c r="AM36" s="71"/>
      <c r="AN36" s="71"/>
      <c r="AO36" s="71"/>
      <c r="AP36" s="71"/>
      <c r="AQ36" s="71"/>
      <c r="AR36" s="71"/>
      <c r="AS36" s="71"/>
      <c r="AT36" s="71"/>
      <c r="AU36" s="71"/>
      <c r="AV36" s="71"/>
      <c r="AW36" s="71"/>
      <c r="AX36" s="71"/>
      <c r="AY36" s="71"/>
      <c r="AZ36" s="71"/>
      <c r="BA36" s="71"/>
      <c r="BB36" s="71"/>
    </row>
    <row r="37" spans="1:54" x14ac:dyDescent="0.2">
      <c r="A37" s="99" t="s">
        <v>30</v>
      </c>
      <c r="B37" s="100"/>
      <c r="C37" s="101"/>
      <c r="D37" s="167">
        <v>1080000000</v>
      </c>
      <c r="E37" s="103"/>
      <c r="F37" s="71"/>
      <c r="G37" s="90"/>
      <c r="H37" s="90"/>
      <c r="I37" s="90" t="s">
        <v>124</v>
      </c>
      <c r="J37" s="90"/>
      <c r="K37" s="90"/>
      <c r="L37" s="90"/>
      <c r="M37" s="90"/>
      <c r="N37" s="90"/>
      <c r="O37" s="90"/>
      <c r="P37" s="90"/>
      <c r="Q37" s="90"/>
      <c r="R37" s="90"/>
      <c r="S37" s="90"/>
      <c r="T37" s="90"/>
      <c r="U37" s="90"/>
      <c r="V37" s="90"/>
      <c r="W37" s="90"/>
      <c r="X37" s="90"/>
      <c r="Y37" s="90"/>
      <c r="Z37" s="90"/>
      <c r="AA37" s="90"/>
      <c r="AB37" s="90"/>
      <c r="AC37" s="90"/>
      <c r="AD37" s="90"/>
      <c r="AE37" s="90"/>
      <c r="AF37" s="71"/>
      <c r="AG37" s="71"/>
      <c r="AH37" s="71"/>
      <c r="AI37" s="71"/>
      <c r="AJ37" s="71"/>
      <c r="AK37" s="71"/>
      <c r="AL37" s="71"/>
      <c r="AM37" s="71"/>
      <c r="AN37" s="71"/>
      <c r="AO37" s="71"/>
      <c r="AP37" s="71"/>
      <c r="AQ37" s="71"/>
      <c r="AR37" s="71"/>
      <c r="AS37" s="71"/>
      <c r="AT37" s="71"/>
      <c r="AU37" s="71"/>
      <c r="AV37" s="71"/>
      <c r="AW37" s="71"/>
      <c r="AX37" s="71"/>
      <c r="AY37" s="71"/>
      <c r="AZ37" s="71"/>
      <c r="BA37" s="71"/>
      <c r="BB37" s="71"/>
    </row>
    <row r="38" spans="1:54" x14ac:dyDescent="0.2">
      <c r="A38" s="89"/>
      <c r="B38" s="89"/>
      <c r="C38" s="89"/>
      <c r="D38" s="168"/>
      <c r="E38" s="103"/>
      <c r="F38" s="71"/>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71"/>
      <c r="AG38" s="71"/>
      <c r="AH38" s="71"/>
      <c r="AI38" s="71"/>
      <c r="AJ38" s="71"/>
      <c r="AK38" s="71"/>
      <c r="AL38" s="71"/>
      <c r="AM38" s="71"/>
      <c r="AN38" s="71"/>
      <c r="AO38" s="71"/>
      <c r="AP38" s="71"/>
      <c r="AQ38" s="71"/>
      <c r="AR38" s="71"/>
      <c r="AS38" s="71"/>
      <c r="AT38" s="71"/>
      <c r="AU38" s="71"/>
      <c r="AV38" s="71"/>
      <c r="AW38" s="71"/>
      <c r="AX38" s="71"/>
      <c r="AY38" s="71"/>
      <c r="AZ38" s="71"/>
      <c r="BA38" s="71"/>
      <c r="BB38" s="71"/>
    </row>
    <row r="39" spans="1:54" x14ac:dyDescent="0.2">
      <c r="A39" s="129" t="s">
        <v>125</v>
      </c>
      <c r="B39" s="169"/>
      <c r="C39" s="169"/>
      <c r="D39" s="169"/>
      <c r="E39" s="169"/>
      <c r="F39" s="169"/>
      <c r="G39" s="169"/>
      <c r="H39" s="169"/>
      <c r="I39" s="169"/>
      <c r="J39" s="169"/>
      <c r="K39" s="169"/>
      <c r="L39" s="169"/>
      <c r="M39" s="169"/>
      <c r="N39" s="90"/>
      <c r="O39" s="90"/>
      <c r="P39" s="90"/>
      <c r="Q39" s="90"/>
      <c r="R39" s="90"/>
      <c r="S39" s="90"/>
      <c r="T39" s="90"/>
      <c r="U39" s="90"/>
      <c r="V39" s="90"/>
      <c r="W39" s="90"/>
      <c r="X39" s="90"/>
      <c r="Y39" s="90"/>
      <c r="Z39" s="90"/>
      <c r="AA39" s="90"/>
      <c r="AB39" s="90"/>
      <c r="AC39" s="90"/>
      <c r="AD39" s="90"/>
      <c r="AE39" s="90"/>
      <c r="AF39" s="71"/>
      <c r="AG39" s="71"/>
      <c r="AH39" s="71"/>
      <c r="AI39" s="71"/>
      <c r="AJ39" s="71"/>
      <c r="AK39" s="71"/>
      <c r="AL39" s="71"/>
      <c r="AM39" s="71"/>
      <c r="AN39" s="71"/>
      <c r="AO39" s="71"/>
      <c r="AP39" s="71"/>
      <c r="AQ39" s="71"/>
      <c r="AR39" s="71"/>
      <c r="AS39" s="71"/>
      <c r="AT39" s="71"/>
      <c r="AU39" s="71"/>
      <c r="AV39" s="71"/>
      <c r="AW39" s="71"/>
      <c r="AX39" s="71"/>
      <c r="AY39" s="71"/>
      <c r="AZ39" s="71"/>
      <c r="BA39" s="71"/>
      <c r="BB39" s="71"/>
    </row>
    <row r="40" spans="1:54" x14ac:dyDescent="0.2">
      <c r="A40" s="129" t="s">
        <v>126</v>
      </c>
      <c r="B40" s="129" t="s">
        <v>127</v>
      </c>
      <c r="C40" s="129" t="s">
        <v>128</v>
      </c>
      <c r="D40" s="129" t="s">
        <v>129</v>
      </c>
      <c r="E40" s="129" t="s">
        <v>130</v>
      </c>
      <c r="F40" s="129" t="s">
        <v>131</v>
      </c>
      <c r="G40" s="170" t="s">
        <v>132</v>
      </c>
      <c r="H40" s="129" t="s">
        <v>133</v>
      </c>
      <c r="I40" s="129" t="s">
        <v>134</v>
      </c>
      <c r="J40" s="129" t="s">
        <v>135</v>
      </c>
      <c r="K40" s="129" t="s">
        <v>136</v>
      </c>
      <c r="L40" s="129" t="s">
        <v>137</v>
      </c>
      <c r="M40" s="129" t="s">
        <v>138</v>
      </c>
      <c r="N40" s="90"/>
      <c r="O40" s="90"/>
      <c r="P40" s="90"/>
      <c r="Q40" s="90"/>
      <c r="R40" s="90"/>
      <c r="S40" s="90"/>
      <c r="T40" s="90"/>
      <c r="U40" s="90"/>
      <c r="V40" s="90"/>
      <c r="W40" s="90"/>
      <c r="X40" s="90"/>
      <c r="Y40" s="90"/>
      <c r="Z40" s="90"/>
      <c r="AA40" s="90"/>
      <c r="AB40" s="90"/>
      <c r="AC40" s="90"/>
      <c r="AD40" s="90"/>
      <c r="AE40" s="90"/>
      <c r="AF40" s="71"/>
      <c r="AG40" s="71"/>
      <c r="AH40" s="71"/>
      <c r="AI40" s="71"/>
      <c r="AJ40" s="71"/>
      <c r="AK40" s="71"/>
      <c r="AL40" s="71"/>
      <c r="AM40" s="71"/>
      <c r="AN40" s="71"/>
      <c r="AO40" s="71"/>
      <c r="AP40" s="71"/>
      <c r="AQ40" s="71"/>
      <c r="AR40" s="71"/>
      <c r="AS40" s="71"/>
      <c r="AT40" s="71"/>
      <c r="AU40" s="71"/>
      <c r="AV40" s="71"/>
      <c r="AW40" s="71"/>
      <c r="AX40" s="71"/>
      <c r="AY40" s="71"/>
      <c r="AZ40" s="71"/>
      <c r="BA40" s="71"/>
      <c r="BB40" s="71"/>
    </row>
    <row r="41" spans="1:54" x14ac:dyDescent="0.2">
      <c r="A41" s="129" t="s">
        <v>139</v>
      </c>
      <c r="B41" s="171">
        <v>0</v>
      </c>
      <c r="C41" s="171">
        <v>0</v>
      </c>
      <c r="D41" s="172">
        <v>165448000</v>
      </c>
      <c r="E41" s="172">
        <v>130148000</v>
      </c>
      <c r="F41" s="172">
        <v>105948000</v>
      </c>
      <c r="G41" s="172">
        <v>77648000</v>
      </c>
      <c r="H41" s="172">
        <v>80448000</v>
      </c>
      <c r="I41" s="172">
        <v>62748000</v>
      </c>
      <c r="J41" s="172">
        <v>62148000</v>
      </c>
      <c r="K41" s="172">
        <v>61348000</v>
      </c>
      <c r="L41" s="172">
        <v>275268000</v>
      </c>
      <c r="M41" s="172">
        <v>58848000</v>
      </c>
      <c r="N41" s="90"/>
      <c r="O41" s="90"/>
      <c r="P41" s="90"/>
      <c r="Q41" s="90"/>
      <c r="R41" s="90"/>
      <c r="S41" s="90"/>
      <c r="T41" s="90"/>
      <c r="U41" s="90"/>
      <c r="V41" s="90"/>
      <c r="W41" s="90"/>
      <c r="X41" s="90"/>
      <c r="Y41" s="90"/>
      <c r="Z41" s="90"/>
      <c r="AA41" s="90"/>
      <c r="AB41" s="90"/>
      <c r="AC41" s="90"/>
      <c r="AD41" s="90"/>
      <c r="AE41" s="90"/>
      <c r="AF41" s="71"/>
      <c r="AG41" s="71"/>
      <c r="AH41" s="71"/>
      <c r="AI41" s="71"/>
      <c r="AJ41" s="71"/>
      <c r="AK41" s="71"/>
      <c r="AL41" s="71"/>
      <c r="AM41" s="71"/>
      <c r="AN41" s="71"/>
      <c r="AO41" s="71"/>
      <c r="AP41" s="71"/>
      <c r="AQ41" s="71"/>
      <c r="AR41" s="71"/>
      <c r="AS41" s="71"/>
      <c r="AT41" s="71"/>
      <c r="AU41" s="71"/>
      <c r="AV41" s="71"/>
      <c r="AW41" s="71"/>
      <c r="AX41" s="71"/>
      <c r="AY41" s="71"/>
      <c r="AZ41" s="71"/>
      <c r="BA41" s="71"/>
      <c r="BB41" s="71"/>
    </row>
    <row r="42" spans="1:54" x14ac:dyDescent="0.2">
      <c r="A42" s="129" t="s">
        <v>140</v>
      </c>
      <c r="B42" s="171">
        <v>0</v>
      </c>
      <c r="C42" s="171">
        <v>0</v>
      </c>
      <c r="D42" s="172">
        <v>165448000</v>
      </c>
      <c r="E42" s="172">
        <v>130148000</v>
      </c>
      <c r="F42" s="172">
        <v>105948000</v>
      </c>
      <c r="G42" s="172">
        <v>77648000</v>
      </c>
      <c r="H42" s="172">
        <v>80448000</v>
      </c>
      <c r="I42" s="172">
        <v>62748000</v>
      </c>
      <c r="J42" s="172">
        <v>62148000</v>
      </c>
      <c r="K42" s="172">
        <v>61348000</v>
      </c>
      <c r="L42" s="172">
        <v>275268000</v>
      </c>
      <c r="M42" s="172">
        <v>58848000</v>
      </c>
      <c r="N42" s="90"/>
      <c r="O42" s="90"/>
      <c r="P42" s="90"/>
      <c r="Q42" s="90"/>
      <c r="R42" s="90"/>
      <c r="S42" s="90"/>
      <c r="T42" s="90"/>
      <c r="U42" s="90"/>
      <c r="V42" s="90"/>
      <c r="W42" s="90"/>
      <c r="X42" s="90"/>
      <c r="Y42" s="90"/>
      <c r="Z42" s="90"/>
      <c r="AA42" s="90"/>
      <c r="AB42" s="90"/>
      <c r="AC42" s="90"/>
      <c r="AD42" s="90"/>
      <c r="AE42" s="90"/>
      <c r="AF42" s="71"/>
      <c r="AG42" s="71"/>
      <c r="AH42" s="71"/>
      <c r="AI42" s="71"/>
      <c r="AJ42" s="71"/>
      <c r="AK42" s="71"/>
      <c r="AL42" s="71"/>
      <c r="AM42" s="71"/>
      <c r="AN42" s="71"/>
      <c r="AO42" s="71"/>
      <c r="AP42" s="71"/>
      <c r="AQ42" s="71"/>
      <c r="AR42" s="71"/>
      <c r="AS42" s="71"/>
      <c r="AT42" s="71"/>
      <c r="AU42" s="71"/>
      <c r="AV42" s="71"/>
      <c r="AW42" s="71"/>
      <c r="AX42" s="71"/>
      <c r="AY42" s="71"/>
      <c r="AZ42" s="71"/>
      <c r="BA42" s="71"/>
      <c r="BB42" s="71"/>
    </row>
    <row r="43" spans="1:54" x14ac:dyDescent="0.2">
      <c r="A43" s="89"/>
      <c r="B43" s="89"/>
      <c r="C43" s="89"/>
      <c r="D43" s="104"/>
      <c r="E43" s="103"/>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row>
    <row r="44" spans="1:54" x14ac:dyDescent="0.2">
      <c r="A44" s="88" t="s">
        <v>31</v>
      </c>
      <c r="B44" s="71"/>
      <c r="C44" s="71"/>
      <c r="D44" s="71"/>
      <c r="E44" s="71"/>
      <c r="F44" s="71"/>
      <c r="G44" s="110"/>
      <c r="H44" s="110"/>
      <c r="I44" s="110"/>
      <c r="J44" s="110"/>
      <c r="K44" s="691"/>
      <c r="L44" s="691"/>
      <c r="M44" s="691"/>
      <c r="N44" s="691"/>
      <c r="O44" s="691"/>
      <c r="P44" s="691"/>
      <c r="Q44" s="110"/>
      <c r="R44" s="110"/>
      <c r="S44" s="110"/>
      <c r="T44" s="110"/>
      <c r="U44" s="110"/>
      <c r="V44" s="110"/>
      <c r="W44" s="663"/>
      <c r="X44" s="663"/>
      <c r="Y44" s="663"/>
      <c r="Z44" s="663"/>
      <c r="AA44" s="663"/>
      <c r="AB44" s="663"/>
      <c r="AC44" s="118"/>
      <c r="AD44" s="118"/>
      <c r="AE44" s="118"/>
      <c r="AF44" s="118"/>
      <c r="AG44" s="118"/>
      <c r="AH44" s="118"/>
      <c r="AI44" s="118"/>
      <c r="AJ44" s="71"/>
      <c r="AK44" s="71"/>
      <c r="AL44" s="71"/>
      <c r="AM44" s="71"/>
      <c r="AN44" s="71"/>
      <c r="AO44" s="71"/>
      <c r="AP44" s="71"/>
      <c r="AQ44" s="71"/>
      <c r="AR44" s="71"/>
      <c r="AS44" s="71"/>
      <c r="AT44" s="71"/>
      <c r="AU44" s="71"/>
      <c r="AV44" s="71"/>
      <c r="AW44" s="71"/>
      <c r="AX44" s="71"/>
      <c r="AY44" s="71"/>
      <c r="AZ44" s="71"/>
      <c r="BA44" s="71"/>
      <c r="BB44" s="71"/>
    </row>
    <row r="45" spans="1:54" ht="21" customHeight="1" x14ac:dyDescent="0.2">
      <c r="A45" s="92" t="s">
        <v>141</v>
      </c>
      <c r="B45" s="90"/>
      <c r="C45" s="90"/>
      <c r="D45" s="90"/>
      <c r="E45" s="90"/>
      <c r="F45" s="90"/>
      <c r="G45" s="173"/>
      <c r="H45" s="173"/>
      <c r="I45" s="173"/>
      <c r="J45" s="173"/>
      <c r="K45" s="692"/>
      <c r="L45" s="692"/>
      <c r="M45" s="692"/>
      <c r="N45" s="692"/>
      <c r="O45" s="692"/>
      <c r="P45" s="692"/>
      <c r="Q45" s="174"/>
      <c r="R45" s="173"/>
      <c r="S45" s="173"/>
      <c r="T45" s="173"/>
      <c r="U45" s="173"/>
      <c r="V45" s="173"/>
      <c r="W45" s="664"/>
      <c r="X45" s="664"/>
      <c r="Y45" s="664"/>
      <c r="Z45" s="664"/>
      <c r="AA45" s="664"/>
      <c r="AB45" s="664"/>
      <c r="AC45" s="173"/>
      <c r="AD45" s="173"/>
      <c r="AE45" s="173"/>
      <c r="AF45" s="173"/>
      <c r="AG45" s="173"/>
      <c r="AH45" s="173"/>
      <c r="AI45" s="103"/>
      <c r="AJ45" s="71"/>
      <c r="AK45" s="71"/>
      <c r="AL45" s="71"/>
      <c r="AM45" s="71"/>
      <c r="AN45" s="71"/>
      <c r="AO45" s="71"/>
      <c r="AP45" s="71"/>
      <c r="AQ45" s="71"/>
      <c r="AR45" s="71"/>
      <c r="AS45" s="71"/>
      <c r="AT45" s="71"/>
      <c r="AU45" s="71"/>
      <c r="AV45" s="71"/>
      <c r="AW45" s="71"/>
      <c r="AX45" s="71"/>
      <c r="AY45" s="71"/>
      <c r="AZ45" s="71"/>
      <c r="BA45" s="71"/>
      <c r="BB45" s="71"/>
    </row>
    <row r="46" spans="1:54" ht="15" x14ac:dyDescent="0.2">
      <c r="A46" s="93"/>
      <c r="B46" s="90"/>
      <c r="C46" s="90"/>
      <c r="D46" s="90"/>
      <c r="E46" s="90"/>
      <c r="F46" s="90"/>
      <c r="G46" s="105"/>
      <c r="H46" s="105"/>
      <c r="I46" s="105"/>
      <c r="J46" s="105"/>
      <c r="K46" s="734"/>
      <c r="L46" s="734"/>
      <c r="M46" s="734"/>
      <c r="N46" s="734"/>
      <c r="O46" s="734"/>
      <c r="P46" s="734"/>
      <c r="Q46" s="105"/>
      <c r="R46" s="105"/>
      <c r="S46" s="105"/>
      <c r="T46" s="105"/>
      <c r="U46" s="105"/>
      <c r="V46" s="105"/>
      <c r="W46" s="665"/>
      <c r="X46" s="665"/>
      <c r="Y46" s="665"/>
      <c r="Z46" s="665"/>
      <c r="AA46" s="665"/>
      <c r="AB46" s="665"/>
      <c r="AC46" s="105"/>
      <c r="AD46" s="105"/>
      <c r="AE46" s="105"/>
      <c r="AF46" s="105"/>
      <c r="AG46" s="105"/>
      <c r="AH46" s="105"/>
      <c r="AI46" s="106"/>
      <c r="AJ46" s="71"/>
      <c r="AK46" s="71"/>
      <c r="AL46" s="71"/>
      <c r="AM46" s="71"/>
      <c r="AN46" s="71"/>
      <c r="AO46" s="71"/>
      <c r="AP46" s="71"/>
      <c r="AQ46" s="71"/>
      <c r="AR46" s="71"/>
      <c r="AS46" s="71"/>
      <c r="AT46" s="71"/>
      <c r="AU46" s="71"/>
      <c r="AV46" s="71"/>
      <c r="AW46" s="71"/>
      <c r="AX46" s="71"/>
      <c r="AY46" s="71"/>
      <c r="AZ46" s="71"/>
      <c r="BA46" s="71"/>
      <c r="BB46" s="71"/>
    </row>
    <row r="47" spans="1:54" x14ac:dyDescent="0.2">
      <c r="A47" s="88" t="s">
        <v>33</v>
      </c>
      <c r="B47" s="90"/>
      <c r="C47" s="90"/>
      <c r="D47" s="90"/>
      <c r="E47" s="90"/>
      <c r="F47" s="90"/>
      <c r="G47" s="105"/>
      <c r="H47" s="105"/>
      <c r="I47" s="105"/>
      <c r="J47" s="105"/>
      <c r="K47" s="105"/>
      <c r="L47" s="105"/>
      <c r="M47" s="105"/>
      <c r="N47" s="105"/>
      <c r="O47" s="105"/>
      <c r="P47" s="105"/>
      <c r="Q47" s="105"/>
      <c r="R47" s="105"/>
      <c r="S47" s="105"/>
      <c r="T47" s="105"/>
      <c r="U47" s="105"/>
      <c r="V47" s="105"/>
      <c r="W47" s="107"/>
      <c r="X47" s="107"/>
      <c r="Y47" s="107"/>
      <c r="Z47" s="107"/>
      <c r="AA47" s="107"/>
      <c r="AB47" s="107"/>
      <c r="AC47" s="105"/>
      <c r="AD47" s="105"/>
      <c r="AE47" s="105"/>
      <c r="AF47" s="105"/>
      <c r="AG47" s="105"/>
      <c r="AH47" s="105"/>
      <c r="AI47" s="106"/>
      <c r="AJ47" s="71"/>
      <c r="AK47" s="71"/>
      <c r="AL47" s="71"/>
      <c r="AM47" s="71"/>
      <c r="AN47" s="71"/>
      <c r="AO47" s="71"/>
      <c r="AP47" s="71"/>
      <c r="AQ47" s="71"/>
      <c r="AR47" s="71"/>
      <c r="AS47" s="71"/>
      <c r="AT47" s="71"/>
      <c r="AU47" s="71"/>
      <c r="AV47" s="71"/>
      <c r="AW47" s="71"/>
      <c r="AX47" s="71"/>
      <c r="AY47" s="71"/>
      <c r="AZ47" s="71"/>
      <c r="BA47" s="71"/>
      <c r="BB47" s="71"/>
    </row>
    <row r="48" spans="1:54" ht="15" x14ac:dyDescent="0.2">
      <c r="A48" s="88"/>
      <c r="B48" s="71"/>
      <c r="C48" s="71"/>
      <c r="D48" s="71"/>
      <c r="E48" s="108"/>
      <c r="F48" s="108"/>
      <c r="G48" s="105"/>
      <c r="H48" s="105"/>
      <c r="I48" s="105"/>
      <c r="J48" s="105"/>
      <c r="K48" s="105"/>
      <c r="L48" s="105"/>
      <c r="M48" s="105"/>
      <c r="N48" s="105"/>
      <c r="O48" s="105"/>
      <c r="P48" s="105"/>
      <c r="Q48" s="105"/>
      <c r="R48" s="105"/>
      <c r="S48" s="105"/>
      <c r="T48" s="105"/>
      <c r="U48" s="105"/>
      <c r="V48" s="105"/>
      <c r="W48" s="107"/>
      <c r="X48" s="107"/>
      <c r="Y48" s="107"/>
      <c r="Z48" s="107"/>
      <c r="AA48" s="107"/>
      <c r="AB48" s="107"/>
      <c r="AC48" s="105"/>
      <c r="AD48" s="105"/>
      <c r="AE48" s="105"/>
      <c r="AF48" s="105"/>
      <c r="AG48" s="105"/>
      <c r="AH48" s="105"/>
      <c r="AI48" s="106"/>
      <c r="AJ48" s="71"/>
      <c r="AK48" s="71"/>
      <c r="AL48" s="71"/>
      <c r="AM48" s="71"/>
      <c r="AN48" s="71"/>
      <c r="AO48" s="71"/>
      <c r="AP48" s="71"/>
      <c r="AQ48" s="71"/>
      <c r="AR48" s="71"/>
      <c r="AS48" s="71"/>
      <c r="AT48" s="71"/>
      <c r="AU48" s="71"/>
      <c r="AV48" s="71"/>
      <c r="AW48" s="71"/>
      <c r="AX48" s="71"/>
      <c r="AY48" s="71"/>
      <c r="AZ48" s="71"/>
      <c r="BA48" s="71"/>
      <c r="BB48" s="71"/>
    </row>
    <row r="49" spans="1:54" x14ac:dyDescent="0.2">
      <c r="A49" s="71"/>
      <c r="B49" s="71"/>
      <c r="C49" s="71"/>
      <c r="D49" s="71"/>
      <c r="E49" s="109" t="s">
        <v>34</v>
      </c>
      <c r="F49" s="109" t="s">
        <v>35</v>
      </c>
      <c r="G49" s="105"/>
      <c r="H49" s="105"/>
      <c r="I49" s="105"/>
      <c r="J49" s="105"/>
      <c r="K49" s="105"/>
      <c r="L49" s="105"/>
      <c r="M49" s="105"/>
      <c r="N49" s="105"/>
      <c r="O49" s="105"/>
      <c r="P49" s="105"/>
      <c r="Q49" s="105"/>
      <c r="R49" s="105"/>
      <c r="S49" s="105"/>
      <c r="T49" s="105"/>
      <c r="U49" s="105"/>
      <c r="V49" s="105"/>
      <c r="W49" s="107"/>
      <c r="X49" s="107"/>
      <c r="Y49" s="107"/>
      <c r="Z49" s="107"/>
      <c r="AA49" s="107"/>
      <c r="AB49" s="107"/>
      <c r="AC49" s="105"/>
      <c r="AD49" s="105"/>
      <c r="AE49" s="105"/>
      <c r="AF49" s="105"/>
      <c r="AG49" s="105"/>
      <c r="AH49" s="105"/>
      <c r="AI49" s="106"/>
      <c r="AJ49" s="71"/>
      <c r="AK49" s="71"/>
      <c r="AL49" s="71"/>
      <c r="AM49" s="71"/>
      <c r="AN49" s="71"/>
      <c r="AO49" s="71"/>
      <c r="AP49" s="71"/>
      <c r="AQ49" s="71"/>
      <c r="AR49" s="71"/>
      <c r="AS49" s="71"/>
      <c r="AT49" s="71"/>
      <c r="AU49" s="71"/>
      <c r="AV49" s="71"/>
      <c r="AW49" s="71"/>
      <c r="AX49" s="71"/>
      <c r="AY49" s="71"/>
      <c r="AZ49" s="71"/>
      <c r="BA49" s="71"/>
      <c r="BB49" s="71"/>
    </row>
    <row r="50" spans="1:54" x14ac:dyDescent="0.2">
      <c r="A50" s="666" t="s">
        <v>84</v>
      </c>
      <c r="B50" s="667"/>
      <c r="C50" s="667"/>
      <c r="D50" s="668"/>
      <c r="E50" s="111"/>
      <c r="F50" s="112">
        <v>1080000000</v>
      </c>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row>
    <row r="51" spans="1:54" ht="26.25" customHeight="1" x14ac:dyDescent="0.2">
      <c r="A51" s="645" t="s">
        <v>142</v>
      </c>
      <c r="B51" s="646"/>
      <c r="C51" s="646"/>
      <c r="D51" s="675"/>
      <c r="E51" s="175">
        <v>266120000</v>
      </c>
      <c r="F51" s="11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row>
    <row r="52" spans="1:54" ht="29.25" customHeight="1" x14ac:dyDescent="0.2">
      <c r="A52" s="645" t="s">
        <v>143</v>
      </c>
      <c r="B52" s="646"/>
      <c r="C52" s="646"/>
      <c r="D52" s="675"/>
      <c r="E52" s="176">
        <v>0</v>
      </c>
      <c r="F52" s="111"/>
      <c r="G52" s="177"/>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row>
    <row r="53" spans="1:54" ht="32.25" customHeight="1" x14ac:dyDescent="0.2">
      <c r="A53" s="645" t="s">
        <v>144</v>
      </c>
      <c r="B53" s="646"/>
      <c r="C53" s="646"/>
      <c r="D53" s="675"/>
      <c r="E53" s="176">
        <v>0</v>
      </c>
      <c r="F53" s="11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row>
    <row r="54" spans="1:54" ht="28.5" customHeight="1" x14ac:dyDescent="0.2">
      <c r="A54" s="645" t="s">
        <v>145</v>
      </c>
      <c r="B54" s="646"/>
      <c r="C54" s="646"/>
      <c r="D54" s="675"/>
      <c r="E54" s="178">
        <v>0</v>
      </c>
      <c r="F54" s="11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row>
    <row r="55" spans="1:54" ht="28.5" customHeight="1" x14ac:dyDescent="0.2">
      <c r="A55" s="645" t="s">
        <v>146</v>
      </c>
      <c r="B55" s="646"/>
      <c r="C55" s="646"/>
      <c r="D55" s="675"/>
      <c r="E55" s="178">
        <v>561480000</v>
      </c>
      <c r="F55" s="11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row>
    <row r="56" spans="1:54" ht="28.5" customHeight="1" x14ac:dyDescent="0.2">
      <c r="A56" s="645" t="s">
        <v>147</v>
      </c>
      <c r="B56" s="646"/>
      <c r="C56" s="646"/>
      <c r="D56" s="675"/>
      <c r="E56" s="178">
        <v>90000000</v>
      </c>
      <c r="F56" s="11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row>
    <row r="57" spans="1:54" ht="16.5" customHeight="1" x14ac:dyDescent="0.2">
      <c r="A57" s="645" t="s">
        <v>148</v>
      </c>
      <c r="B57" s="646"/>
      <c r="C57" s="646"/>
      <c r="D57" s="675"/>
      <c r="E57" s="178">
        <v>36000000</v>
      </c>
      <c r="F57" s="11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row>
    <row r="58" spans="1:54" ht="28.5" customHeight="1" x14ac:dyDescent="0.2">
      <c r="A58" s="645" t="s">
        <v>149</v>
      </c>
      <c r="B58" s="646"/>
      <c r="C58" s="646"/>
      <c r="D58" s="675"/>
      <c r="E58" s="178">
        <v>23400000</v>
      </c>
      <c r="F58" s="11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row>
    <row r="59" spans="1:54" ht="28.5" customHeight="1" x14ac:dyDescent="0.2">
      <c r="A59" s="645" t="s">
        <v>150</v>
      </c>
      <c r="B59" s="646"/>
      <c r="C59" s="646"/>
      <c r="D59" s="675"/>
      <c r="E59" s="178">
        <v>36000000</v>
      </c>
      <c r="F59" s="11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row>
    <row r="60" spans="1:54" ht="28.5" customHeight="1" x14ac:dyDescent="0.2">
      <c r="A60" s="645" t="s">
        <v>151</v>
      </c>
      <c r="B60" s="646"/>
      <c r="C60" s="646"/>
      <c r="D60" s="675"/>
      <c r="E60" s="178">
        <v>28000000</v>
      </c>
      <c r="F60" s="11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row>
    <row r="61" spans="1:54" ht="28.5" customHeight="1" x14ac:dyDescent="0.2">
      <c r="A61" s="645" t="s">
        <v>152</v>
      </c>
      <c r="B61" s="646"/>
      <c r="C61" s="646"/>
      <c r="D61" s="675"/>
      <c r="E61" s="178">
        <v>39000000</v>
      </c>
      <c r="F61" s="11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row>
    <row r="62" spans="1:54" x14ac:dyDescent="0.2">
      <c r="A62" s="652" t="s">
        <v>45</v>
      </c>
      <c r="B62" s="653"/>
      <c r="C62" s="653"/>
      <c r="D62" s="654"/>
      <c r="E62" s="179">
        <f>SUM(E51:E61)</f>
        <v>1080000000</v>
      </c>
      <c r="F62" s="111">
        <f>+F50</f>
        <v>1080000000</v>
      </c>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row>
    <row r="63" spans="1:54" x14ac:dyDescent="0.2">
      <c r="A63" s="90"/>
      <c r="B63" s="90"/>
      <c r="C63" s="90"/>
      <c r="D63" s="106"/>
      <c r="E63" s="106"/>
      <c r="F63" s="106"/>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row>
    <row r="64" spans="1:54" ht="12.75" customHeight="1" x14ac:dyDescent="0.2">
      <c r="A64" s="88" t="s">
        <v>46</v>
      </c>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row>
    <row r="65" spans="1:54" ht="39.75" customHeight="1" x14ac:dyDescent="0.2">
      <c r="A65" s="115" t="s">
        <v>90</v>
      </c>
      <c r="B65" s="71"/>
      <c r="C65" s="71"/>
      <c r="D65" s="71"/>
      <c r="E65" s="71"/>
      <c r="F65" s="180"/>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row>
    <row r="66" spans="1:54" ht="21.75" customHeight="1" x14ac:dyDescent="0.2">
      <c r="A66" s="655" t="s">
        <v>91</v>
      </c>
      <c r="B66" s="655"/>
      <c r="C66" s="655"/>
      <c r="D66" s="116" t="s">
        <v>92</v>
      </c>
      <c r="E66" s="117" t="s">
        <v>153</v>
      </c>
      <c r="F66" s="117">
        <v>2016</v>
      </c>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row>
    <row r="67" spans="1:54" ht="58.5" customHeight="1" x14ac:dyDescent="0.2">
      <c r="A67" s="721" t="s">
        <v>154</v>
      </c>
      <c r="B67" s="722"/>
      <c r="C67" s="723"/>
      <c r="D67" s="119" t="s">
        <v>155</v>
      </c>
      <c r="E67" s="120">
        <v>2</v>
      </c>
      <c r="F67" s="181">
        <v>266120000</v>
      </c>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row>
    <row r="68" spans="1:54" ht="58.5" customHeight="1" x14ac:dyDescent="0.2">
      <c r="A68" s="721" t="s">
        <v>156</v>
      </c>
      <c r="B68" s="722"/>
      <c r="C68" s="723"/>
      <c r="D68" s="119" t="s">
        <v>155</v>
      </c>
      <c r="E68" s="182">
        <v>0</v>
      </c>
      <c r="F68" s="175">
        <v>0</v>
      </c>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row>
    <row r="69" spans="1:54" ht="41.25" customHeight="1" x14ac:dyDescent="0.2">
      <c r="A69" s="721" t="s">
        <v>157</v>
      </c>
      <c r="B69" s="722"/>
      <c r="C69" s="723"/>
      <c r="D69" s="119" t="s">
        <v>155</v>
      </c>
      <c r="E69" s="183">
        <v>435</v>
      </c>
      <c r="F69" s="175">
        <v>561480000</v>
      </c>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row>
    <row r="70" spans="1:54" ht="76.5" customHeight="1" x14ac:dyDescent="0.2">
      <c r="A70" s="721" t="s">
        <v>158</v>
      </c>
      <c r="B70" s="722"/>
      <c r="C70" s="723"/>
      <c r="D70" s="119" t="s">
        <v>155</v>
      </c>
      <c r="E70" s="183">
        <v>14</v>
      </c>
      <c r="F70" s="175">
        <v>36000000</v>
      </c>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row>
    <row r="71" spans="1:54" ht="76.5" customHeight="1" x14ac:dyDescent="0.2">
      <c r="A71" s="721" t="s">
        <v>159</v>
      </c>
      <c r="B71" s="722"/>
      <c r="C71" s="723"/>
      <c r="D71" s="119" t="s">
        <v>155</v>
      </c>
      <c r="E71" s="183">
        <v>36</v>
      </c>
      <c r="F71" s="175">
        <v>23400000</v>
      </c>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row>
    <row r="72" spans="1:54" ht="76.5" customHeight="1" x14ac:dyDescent="0.2">
      <c r="A72" s="721" t="s">
        <v>160</v>
      </c>
      <c r="B72" s="722"/>
      <c r="C72" s="723"/>
      <c r="D72" s="119" t="s">
        <v>155</v>
      </c>
      <c r="E72" s="183">
        <v>0</v>
      </c>
      <c r="F72" s="175">
        <v>0</v>
      </c>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row>
    <row r="73" spans="1:54" ht="62.25" customHeight="1" x14ac:dyDescent="0.2">
      <c r="A73" s="721" t="s">
        <v>161</v>
      </c>
      <c r="B73" s="670"/>
      <c r="C73" s="671"/>
      <c r="D73" s="119" t="s">
        <v>155</v>
      </c>
      <c r="E73" s="131">
        <v>12</v>
      </c>
      <c r="F73" s="175">
        <v>36000000</v>
      </c>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row>
    <row r="74" spans="1:54" ht="43.5" customHeight="1" x14ac:dyDescent="0.2">
      <c r="A74" s="721" t="s">
        <v>162</v>
      </c>
      <c r="B74" s="670"/>
      <c r="C74" s="671"/>
      <c r="D74" s="119" t="s">
        <v>155</v>
      </c>
      <c r="E74" s="131">
        <v>10</v>
      </c>
      <c r="F74" s="175">
        <v>28000000</v>
      </c>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row>
    <row r="75" spans="1:54" ht="62.25" customHeight="1" x14ac:dyDescent="0.2">
      <c r="A75" s="721" t="s">
        <v>163</v>
      </c>
      <c r="B75" s="670"/>
      <c r="C75" s="671"/>
      <c r="D75" s="119" t="s">
        <v>155</v>
      </c>
      <c r="E75" s="131">
        <v>12</v>
      </c>
      <c r="F75" s="175">
        <v>39000000</v>
      </c>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row>
    <row r="76" spans="1:54" ht="24" customHeight="1" x14ac:dyDescent="0.2">
      <c r="A76" s="744"/>
      <c r="B76" s="745"/>
      <c r="C76" s="745"/>
      <c r="D76" s="745"/>
      <c r="E76" s="746"/>
      <c r="F76" s="85"/>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row>
    <row r="77" spans="1:54" ht="62.25" customHeight="1" x14ac:dyDescent="0.2">
      <c r="A77" s="721" t="s">
        <v>164</v>
      </c>
      <c r="B77" s="722"/>
      <c r="C77" s="723"/>
      <c r="D77" s="119" t="s">
        <v>155</v>
      </c>
      <c r="E77" s="131">
        <v>435</v>
      </c>
      <c r="F77" s="85"/>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row>
    <row r="78" spans="1:54" ht="39.75" customHeight="1" x14ac:dyDescent="0.2">
      <c r="A78" s="721" t="s">
        <v>165</v>
      </c>
      <c r="B78" s="670"/>
      <c r="C78" s="671"/>
      <c r="D78" s="119" t="s">
        <v>155</v>
      </c>
      <c r="E78" s="131">
        <v>5</v>
      </c>
      <c r="F78" s="85"/>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row>
    <row r="79" spans="1:54" ht="39.75" customHeight="1" x14ac:dyDescent="0.2">
      <c r="A79" s="721" t="s">
        <v>166</v>
      </c>
      <c r="B79" s="670"/>
      <c r="C79" s="671"/>
      <c r="D79" s="119" t="s">
        <v>155</v>
      </c>
      <c r="E79" s="131">
        <v>2</v>
      </c>
      <c r="F79" s="85"/>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row>
    <row r="80" spans="1:54" ht="39.75" customHeight="1" x14ac:dyDescent="0.2">
      <c r="A80" s="721" t="s">
        <v>167</v>
      </c>
      <c r="B80" s="670"/>
      <c r="C80" s="671"/>
      <c r="D80" s="119" t="s">
        <v>155</v>
      </c>
      <c r="E80" s="131">
        <v>0</v>
      </c>
      <c r="F80" s="85"/>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row>
    <row r="81" spans="1:54" ht="28.5" customHeight="1" x14ac:dyDescent="0.2">
      <c r="A81" s="124"/>
      <c r="B81" s="125"/>
      <c r="C81" s="125"/>
      <c r="D81" s="126"/>
      <c r="E81" s="127"/>
      <c r="F81" s="85"/>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row>
    <row r="82" spans="1:54" x14ac:dyDescent="0.2">
      <c r="A82" s="666" t="s">
        <v>57</v>
      </c>
      <c r="B82" s="667"/>
      <c r="C82" s="667"/>
      <c r="D82" s="667"/>
      <c r="E82" s="667"/>
      <c r="F82" s="667"/>
      <c r="G82" s="667"/>
      <c r="H82" s="667"/>
      <c r="I82" s="667"/>
      <c r="J82" s="667"/>
      <c r="K82" s="667"/>
      <c r="L82" s="667"/>
      <c r="M82" s="667"/>
      <c r="N82" s="184"/>
      <c r="O82" s="184"/>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row>
    <row r="83" spans="1:54" ht="15.75" x14ac:dyDescent="0.25">
      <c r="A83" s="724" t="s">
        <v>84</v>
      </c>
      <c r="B83" s="725"/>
      <c r="C83" s="725"/>
      <c r="D83" s="128" t="s">
        <v>168</v>
      </c>
      <c r="E83" s="128" t="s">
        <v>169</v>
      </c>
      <c r="F83" s="128" t="s">
        <v>170</v>
      </c>
      <c r="G83" s="128" t="s">
        <v>171</v>
      </c>
      <c r="H83" s="128" t="s">
        <v>172</v>
      </c>
      <c r="I83" s="128" t="s">
        <v>173</v>
      </c>
      <c r="J83" s="128" t="s">
        <v>174</v>
      </c>
      <c r="K83" s="185" t="s">
        <v>175</v>
      </c>
      <c r="L83" s="129" t="s">
        <v>176</v>
      </c>
      <c r="M83" s="186" t="s">
        <v>177</v>
      </c>
      <c r="N83" s="187"/>
      <c r="O83" s="89"/>
      <c r="P83" s="89"/>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row>
    <row r="84" spans="1:54" ht="45.75" customHeight="1" x14ac:dyDescent="0.2">
      <c r="A84" s="741" t="s">
        <v>142</v>
      </c>
      <c r="B84" s="742"/>
      <c r="C84" s="743"/>
      <c r="D84" s="188" t="s">
        <v>69</v>
      </c>
      <c r="E84" s="188"/>
      <c r="F84" s="188"/>
      <c r="G84" s="188"/>
      <c r="H84" s="188"/>
      <c r="I84" s="188"/>
      <c r="J84" s="188"/>
      <c r="K84" s="189"/>
      <c r="L84" s="188" t="s">
        <v>69</v>
      </c>
      <c r="M84" s="190" t="s">
        <v>69</v>
      </c>
      <c r="N84" s="191"/>
      <c r="O84" s="192"/>
      <c r="P84" s="192"/>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row>
    <row r="85" spans="1:54" ht="37.5" customHeight="1" x14ac:dyDescent="0.2">
      <c r="A85" s="741" t="s">
        <v>146</v>
      </c>
      <c r="B85" s="742"/>
      <c r="C85" s="743"/>
      <c r="D85" s="193" t="s">
        <v>69</v>
      </c>
      <c r="E85" s="194" t="s">
        <v>69</v>
      </c>
      <c r="F85" s="193" t="s">
        <v>69</v>
      </c>
      <c r="G85" s="194" t="s">
        <v>69</v>
      </c>
      <c r="H85" s="193" t="s">
        <v>69</v>
      </c>
      <c r="I85" s="194" t="s">
        <v>69</v>
      </c>
      <c r="J85" s="193" t="s">
        <v>69</v>
      </c>
      <c r="K85" s="195" t="s">
        <v>69</v>
      </c>
      <c r="L85" s="194" t="s">
        <v>69</v>
      </c>
      <c r="M85" s="196" t="s">
        <v>69</v>
      </c>
      <c r="N85" s="197"/>
      <c r="O85" s="198"/>
      <c r="P85" s="198"/>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row>
    <row r="86" spans="1:54" ht="49.5" customHeight="1" x14ac:dyDescent="0.2">
      <c r="A86" s="741" t="s">
        <v>147</v>
      </c>
      <c r="B86" s="742"/>
      <c r="C86" s="743"/>
      <c r="D86" s="193" t="s">
        <v>69</v>
      </c>
      <c r="E86" s="193"/>
      <c r="F86" s="193"/>
      <c r="G86" s="193"/>
      <c r="H86" s="193"/>
      <c r="I86" s="193"/>
      <c r="J86" s="193"/>
      <c r="K86" s="195"/>
      <c r="L86" s="193"/>
      <c r="M86" s="199"/>
      <c r="N86" s="197"/>
      <c r="O86" s="200"/>
      <c r="P86" s="200"/>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row>
    <row r="87" spans="1:54" ht="33" customHeight="1" x14ac:dyDescent="0.2">
      <c r="A87" s="741" t="s">
        <v>148</v>
      </c>
      <c r="B87" s="742"/>
      <c r="C87" s="743"/>
      <c r="D87" s="193" t="s">
        <v>69</v>
      </c>
      <c r="E87" s="193" t="s">
        <v>69</v>
      </c>
      <c r="F87" s="193" t="s">
        <v>69</v>
      </c>
      <c r="G87" s="193" t="s">
        <v>69</v>
      </c>
      <c r="H87" s="193" t="s">
        <v>69</v>
      </c>
      <c r="I87" s="193" t="s">
        <v>69</v>
      </c>
      <c r="J87" s="193" t="s">
        <v>69</v>
      </c>
      <c r="K87" s="195" t="s">
        <v>69</v>
      </c>
      <c r="L87" s="193" t="s">
        <v>69</v>
      </c>
      <c r="M87" s="199" t="s">
        <v>69</v>
      </c>
      <c r="N87" s="197"/>
      <c r="O87" s="200"/>
      <c r="P87" s="200"/>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row>
    <row r="88" spans="1:54" ht="33.75" customHeight="1" x14ac:dyDescent="0.2">
      <c r="A88" s="741" t="s">
        <v>149</v>
      </c>
      <c r="B88" s="742"/>
      <c r="C88" s="743"/>
      <c r="D88" s="193" t="s">
        <v>69</v>
      </c>
      <c r="E88" s="193" t="s">
        <v>69</v>
      </c>
      <c r="F88" s="193" t="s">
        <v>69</v>
      </c>
      <c r="G88" s="193" t="s">
        <v>69</v>
      </c>
      <c r="H88" s="193" t="s">
        <v>69</v>
      </c>
      <c r="I88" s="193" t="s">
        <v>69</v>
      </c>
      <c r="J88" s="193" t="s">
        <v>69</v>
      </c>
      <c r="K88" s="195" t="s">
        <v>69</v>
      </c>
      <c r="L88" s="193" t="s">
        <v>69</v>
      </c>
      <c r="M88" s="199" t="s">
        <v>69</v>
      </c>
      <c r="N88" s="197"/>
      <c r="O88" s="200"/>
      <c r="P88" s="200"/>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row>
    <row r="89" spans="1:54" ht="50.25" customHeight="1" x14ac:dyDescent="0.2">
      <c r="A89" s="741" t="s">
        <v>150</v>
      </c>
      <c r="B89" s="742"/>
      <c r="C89" s="743"/>
      <c r="D89" s="194" t="s">
        <v>69</v>
      </c>
      <c r="E89" s="194" t="s">
        <v>69</v>
      </c>
      <c r="F89" s="194" t="s">
        <v>69</v>
      </c>
      <c r="G89" s="193" t="s">
        <v>69</v>
      </c>
      <c r="H89" s="194" t="s">
        <v>69</v>
      </c>
      <c r="I89" s="194" t="s">
        <v>69</v>
      </c>
      <c r="J89" s="194" t="s">
        <v>69</v>
      </c>
      <c r="K89" s="195" t="s">
        <v>69</v>
      </c>
      <c r="L89" s="194" t="s">
        <v>69</v>
      </c>
      <c r="M89" s="196" t="s">
        <v>69</v>
      </c>
      <c r="N89" s="197"/>
      <c r="O89" s="198"/>
      <c r="P89" s="198"/>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row>
    <row r="90" spans="1:54" ht="45" customHeight="1" x14ac:dyDescent="0.2">
      <c r="A90" s="741" t="s">
        <v>151</v>
      </c>
      <c r="B90" s="742"/>
      <c r="C90" s="743"/>
      <c r="D90" s="194" t="s">
        <v>69</v>
      </c>
      <c r="E90" s="194" t="s">
        <v>69</v>
      </c>
      <c r="F90" s="194" t="s">
        <v>69</v>
      </c>
      <c r="G90" s="193" t="s">
        <v>69</v>
      </c>
      <c r="H90" s="194" t="s">
        <v>69</v>
      </c>
      <c r="I90" s="194" t="s">
        <v>69</v>
      </c>
      <c r="J90" s="194" t="s">
        <v>69</v>
      </c>
      <c r="K90" s="195" t="s">
        <v>69</v>
      </c>
      <c r="L90" s="194" t="s">
        <v>69</v>
      </c>
      <c r="M90" s="196" t="s">
        <v>69</v>
      </c>
      <c r="N90" s="197"/>
      <c r="O90" s="198"/>
      <c r="P90" s="198"/>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row>
    <row r="91" spans="1:54" ht="34.5" customHeight="1" x14ac:dyDescent="0.2">
      <c r="A91" s="741" t="s">
        <v>152</v>
      </c>
      <c r="B91" s="742"/>
      <c r="C91" s="743"/>
      <c r="D91" s="194" t="s">
        <v>69</v>
      </c>
      <c r="E91" s="194" t="s">
        <v>69</v>
      </c>
      <c r="F91" s="194" t="s">
        <v>69</v>
      </c>
      <c r="G91" s="193" t="s">
        <v>69</v>
      </c>
      <c r="H91" s="194" t="s">
        <v>69</v>
      </c>
      <c r="I91" s="194" t="s">
        <v>69</v>
      </c>
      <c r="J91" s="194" t="s">
        <v>69</v>
      </c>
      <c r="K91" s="195" t="s">
        <v>69</v>
      </c>
      <c r="L91" s="194" t="s">
        <v>69</v>
      </c>
      <c r="M91" s="196" t="s">
        <v>69</v>
      </c>
      <c r="N91" s="197"/>
      <c r="O91" s="198"/>
      <c r="P91" s="198"/>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row>
    <row r="92" spans="1:54" x14ac:dyDescent="0.2">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row>
    <row r="93" spans="1:54" x14ac:dyDescent="0.2">
      <c r="A93" s="165" t="s">
        <v>178</v>
      </c>
      <c r="B93" s="155"/>
      <c r="C93" s="155"/>
      <c r="D93" s="155"/>
      <c r="E93" s="155"/>
      <c r="F93" s="155"/>
      <c r="G93" s="155"/>
      <c r="H93" s="155"/>
      <c r="I93" s="155"/>
      <c r="J93" s="155"/>
      <c r="K93" s="156"/>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row>
    <row r="94" spans="1:54" x14ac:dyDescent="0.2">
      <c r="A94" s="201" t="s">
        <v>98</v>
      </c>
      <c r="B94" s="90"/>
      <c r="C94" s="90"/>
      <c r="D94" s="90"/>
      <c r="E94" s="90"/>
      <c r="F94" s="90"/>
      <c r="G94" s="90"/>
      <c r="H94" s="90"/>
      <c r="I94" s="90"/>
      <c r="J94" s="90"/>
      <c r="K94" s="158"/>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row>
    <row r="95" spans="1:54" x14ac:dyDescent="0.2">
      <c r="A95" s="202"/>
      <c r="B95" s="161"/>
      <c r="C95" s="161"/>
      <c r="D95" s="161"/>
      <c r="E95" s="161"/>
      <c r="F95" s="161"/>
      <c r="G95" s="161"/>
      <c r="H95" s="161"/>
      <c r="I95" s="161"/>
      <c r="J95" s="161"/>
      <c r="K95" s="162"/>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row>
    <row r="96" spans="1:54" x14ac:dyDescent="0.2">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row>
    <row r="97" spans="1:54" x14ac:dyDescent="0.2">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row>
    <row r="98" spans="1:54" x14ac:dyDescent="0.2">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row>
    <row r="99" spans="1:54" x14ac:dyDescent="0.2">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row>
    <row r="100" spans="1:54" x14ac:dyDescent="0.2">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row>
    <row r="101" spans="1:54" x14ac:dyDescent="0.2">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row>
    <row r="102" spans="1:54" x14ac:dyDescent="0.2">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row>
    <row r="103" spans="1:54" x14ac:dyDescent="0.2">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row>
    <row r="104" spans="1:54" x14ac:dyDescent="0.2">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row>
    <row r="105" spans="1:54" x14ac:dyDescent="0.2">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row>
    <row r="106" spans="1:54" x14ac:dyDescent="0.2">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row>
    <row r="107" spans="1:54" x14ac:dyDescent="0.2">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row>
    <row r="108" spans="1:54" x14ac:dyDescent="0.2">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row>
    <row r="109" spans="1:54" x14ac:dyDescent="0.2">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row>
    <row r="110" spans="1:54" x14ac:dyDescent="0.2">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row>
    <row r="111" spans="1:54" x14ac:dyDescent="0.2">
      <c r="A111" s="71"/>
      <c r="B111" s="71"/>
      <c r="C111" s="71"/>
      <c r="D111" s="90"/>
      <c r="E111" s="71"/>
      <c r="F111" s="71"/>
      <c r="G111" s="71"/>
      <c r="H111" s="71"/>
      <c r="I111" s="71"/>
      <c r="J111" s="71"/>
      <c r="K111" s="71"/>
      <c r="L111" s="71"/>
      <c r="M111" s="71"/>
      <c r="N111" s="71"/>
      <c r="O111" s="71"/>
      <c r="P111" s="71"/>
      <c r="Q111" s="71"/>
      <c r="R111" s="71"/>
      <c r="S111" s="71"/>
      <c r="T111" s="71"/>
      <c r="U111" s="76"/>
      <c r="V111" s="76"/>
      <c r="W111" s="76"/>
      <c r="X111" s="76"/>
      <c r="Y111" s="76"/>
      <c r="Z111" s="76"/>
      <c r="AA111" s="76"/>
      <c r="AB111" s="76"/>
      <c r="AC111" s="76"/>
      <c r="AD111" s="76"/>
      <c r="AE111" s="76"/>
      <c r="AF111" s="76"/>
      <c r="AG111" s="76"/>
      <c r="AH111" s="76"/>
      <c r="AI111" s="76"/>
      <c r="AJ111" s="71"/>
      <c r="AK111" s="71"/>
      <c r="AL111" s="71"/>
      <c r="AM111" s="71"/>
      <c r="AN111" s="71"/>
      <c r="AO111" s="71"/>
      <c r="AP111" s="71"/>
      <c r="AQ111" s="71"/>
      <c r="AR111" s="71"/>
      <c r="AS111" s="71"/>
      <c r="AT111" s="71"/>
      <c r="AU111" s="71"/>
      <c r="AV111" s="71"/>
      <c r="AW111" s="71"/>
      <c r="AX111" s="71"/>
      <c r="AY111" s="71"/>
      <c r="AZ111" s="71"/>
      <c r="BA111" s="71"/>
      <c r="BB111" s="71"/>
    </row>
    <row r="112" spans="1:54" x14ac:dyDescent="0.2">
      <c r="A112" s="71"/>
      <c r="B112" s="71"/>
      <c r="C112" s="71"/>
      <c r="D112" s="90"/>
      <c r="E112" s="71"/>
      <c r="F112" s="71"/>
      <c r="G112" s="71"/>
      <c r="H112" s="71"/>
      <c r="I112" s="71"/>
      <c r="J112" s="71"/>
      <c r="K112" s="71"/>
      <c r="L112" s="71"/>
      <c r="M112" s="71"/>
      <c r="N112" s="71"/>
      <c r="O112" s="71"/>
      <c r="P112" s="71"/>
      <c r="Q112" s="71"/>
      <c r="R112" s="71"/>
      <c r="S112" s="71"/>
      <c r="T112" s="71"/>
      <c r="U112" s="76"/>
      <c r="V112" s="76"/>
      <c r="W112" s="76"/>
      <c r="X112" s="76"/>
      <c r="Y112" s="76"/>
      <c r="Z112" s="76"/>
      <c r="AA112" s="76"/>
      <c r="AB112" s="76"/>
      <c r="AC112" s="76"/>
      <c r="AD112" s="76"/>
      <c r="AE112" s="76"/>
      <c r="AF112" s="76"/>
      <c r="AG112" s="76"/>
      <c r="AH112" s="76"/>
      <c r="AI112" s="76"/>
      <c r="AJ112" s="71"/>
      <c r="AK112" s="71"/>
      <c r="AL112" s="71"/>
      <c r="AM112" s="71"/>
      <c r="AN112" s="71"/>
      <c r="AO112" s="71"/>
      <c r="AP112" s="71"/>
      <c r="AQ112" s="71"/>
      <c r="AR112" s="71"/>
      <c r="AS112" s="71"/>
      <c r="AT112" s="71"/>
      <c r="AU112" s="71"/>
      <c r="AV112" s="71"/>
      <c r="AW112" s="71"/>
      <c r="AX112" s="71"/>
      <c r="AY112" s="71"/>
      <c r="AZ112" s="71"/>
      <c r="BA112" s="71"/>
      <c r="BB112" s="71"/>
    </row>
    <row r="113" spans="4:10" x14ac:dyDescent="0.2">
      <c r="D113" s="191"/>
    </row>
    <row r="114" spans="4:10" x14ac:dyDescent="0.2">
      <c r="D114" s="191"/>
    </row>
    <row r="125" spans="4:10" x14ac:dyDescent="0.2">
      <c r="G125" s="191"/>
      <c r="H125" s="191"/>
      <c r="I125" s="191"/>
      <c r="J125" s="191"/>
    </row>
    <row r="126" spans="4:10" x14ac:dyDescent="0.2">
      <c r="G126" s="191"/>
      <c r="H126" s="191"/>
      <c r="I126" s="191"/>
      <c r="J126" s="191"/>
    </row>
    <row r="127" spans="4:10" x14ac:dyDescent="0.2">
      <c r="G127" s="191"/>
      <c r="H127" s="191"/>
      <c r="I127" s="191"/>
      <c r="J127" s="191"/>
    </row>
    <row r="128" spans="4:10" x14ac:dyDescent="0.2">
      <c r="G128" s="191"/>
      <c r="H128" s="191"/>
      <c r="I128" s="191"/>
      <c r="J128" s="191"/>
    </row>
    <row r="129" spans="6:10" x14ac:dyDescent="0.2">
      <c r="G129" s="191"/>
      <c r="H129" s="191"/>
      <c r="I129" s="191"/>
      <c r="J129" s="191"/>
    </row>
    <row r="130" spans="6:10" x14ac:dyDescent="0.2">
      <c r="G130" s="191"/>
      <c r="H130" s="191"/>
      <c r="I130" s="191"/>
    </row>
    <row r="131" spans="6:10" x14ac:dyDescent="0.2">
      <c r="G131" s="191"/>
      <c r="H131" s="191"/>
      <c r="I131" s="191"/>
    </row>
    <row r="132" spans="6:10" x14ac:dyDescent="0.2">
      <c r="G132" s="191"/>
      <c r="H132" s="191"/>
      <c r="I132" s="191"/>
    </row>
    <row r="135" spans="6:10" x14ac:dyDescent="0.2">
      <c r="F135" s="191"/>
    </row>
    <row r="136" spans="6:10" x14ac:dyDescent="0.2">
      <c r="F136" s="191"/>
    </row>
    <row r="137" spans="6:10" x14ac:dyDescent="0.2">
      <c r="F137" s="191"/>
    </row>
    <row r="138" spans="6:10" x14ac:dyDescent="0.2">
      <c r="F138" s="191"/>
    </row>
    <row r="139" spans="6:10" x14ac:dyDescent="0.2">
      <c r="F139" s="191"/>
    </row>
    <row r="146" spans="4:8" x14ac:dyDescent="0.2">
      <c r="F146" s="191"/>
    </row>
    <row r="147" spans="4:8" x14ac:dyDescent="0.2">
      <c r="F147" s="191"/>
      <c r="G147" s="191"/>
      <c r="H147" s="191"/>
    </row>
    <row r="148" spans="4:8" x14ac:dyDescent="0.2">
      <c r="E148" s="191"/>
      <c r="F148" s="191"/>
      <c r="G148" s="191"/>
      <c r="H148" s="191"/>
    </row>
    <row r="149" spans="4:8" x14ac:dyDescent="0.2">
      <c r="E149" s="191"/>
      <c r="F149" s="191"/>
      <c r="G149" s="191"/>
      <c r="H149" s="191"/>
    </row>
    <row r="150" spans="4:8" x14ac:dyDescent="0.2">
      <c r="E150" s="191"/>
      <c r="F150" s="191"/>
      <c r="G150" s="191"/>
      <c r="H150" s="191"/>
    </row>
    <row r="151" spans="4:8" x14ac:dyDescent="0.2">
      <c r="D151" s="191"/>
      <c r="F151" s="191"/>
      <c r="G151" s="191"/>
      <c r="H151" s="191"/>
    </row>
    <row r="152" spans="4:8" x14ac:dyDescent="0.2">
      <c r="F152" s="191"/>
      <c r="G152" s="191"/>
      <c r="H152" s="191"/>
    </row>
    <row r="153" spans="4:8" x14ac:dyDescent="0.2">
      <c r="F153" s="191"/>
      <c r="G153" s="191"/>
      <c r="H153" s="191"/>
    </row>
    <row r="154" spans="4:8" x14ac:dyDescent="0.2">
      <c r="F154" s="191"/>
    </row>
    <row r="171" spans="3:4" x14ac:dyDescent="0.2">
      <c r="C171" s="191"/>
      <c r="D171" s="191"/>
    </row>
    <row r="172" spans="3:4" x14ac:dyDescent="0.2">
      <c r="C172" s="191"/>
      <c r="D172" s="191"/>
    </row>
    <row r="173" spans="3:4" x14ac:dyDescent="0.2">
      <c r="C173" s="191"/>
      <c r="D173" s="191"/>
    </row>
    <row r="174" spans="3:4" x14ac:dyDescent="0.2">
      <c r="C174" s="191"/>
      <c r="D174" s="191"/>
    </row>
    <row r="175" spans="3:4" x14ac:dyDescent="0.2">
      <c r="C175" s="191"/>
      <c r="D175" s="191"/>
    </row>
    <row r="176" spans="3:4" x14ac:dyDescent="0.2">
      <c r="C176" s="191"/>
      <c r="D176" s="191"/>
    </row>
    <row r="177" spans="3:4" x14ac:dyDescent="0.2">
      <c r="C177" s="191"/>
      <c r="D177" s="191"/>
    </row>
    <row r="178" spans="3:4" x14ac:dyDescent="0.2">
      <c r="C178" s="191"/>
      <c r="D178" s="191"/>
    </row>
    <row r="179" spans="3:4" x14ac:dyDescent="0.2">
      <c r="C179" s="191"/>
      <c r="D179" s="191"/>
    </row>
    <row r="180" spans="3:4" x14ac:dyDescent="0.2">
      <c r="C180" s="191"/>
      <c r="D180" s="191"/>
    </row>
    <row r="181" spans="3:4" x14ac:dyDescent="0.2">
      <c r="C181" s="191"/>
      <c r="D181" s="191"/>
    </row>
    <row r="182" spans="3:4" x14ac:dyDescent="0.2">
      <c r="C182" s="191"/>
      <c r="D182" s="191"/>
    </row>
    <row r="183" spans="3:4" x14ac:dyDescent="0.2">
      <c r="C183" s="191"/>
      <c r="D183" s="191"/>
    </row>
  </sheetData>
  <mergeCells count="47">
    <mergeCell ref="W44:AB44"/>
    <mergeCell ref="K45:P45"/>
    <mergeCell ref="W45:AB45"/>
    <mergeCell ref="A53:D53"/>
    <mergeCell ref="A25:J25"/>
    <mergeCell ref="A26:J26"/>
    <mergeCell ref="A29:E29"/>
    <mergeCell ref="K44:P44"/>
    <mergeCell ref="K46:P46"/>
    <mergeCell ref="W46:AB46"/>
    <mergeCell ref="A50:D50"/>
    <mergeCell ref="A51:D51"/>
    <mergeCell ref="A52:D52"/>
    <mergeCell ref="A68:C68"/>
    <mergeCell ref="A54:D54"/>
    <mergeCell ref="A55:D55"/>
    <mergeCell ref="A56:D56"/>
    <mergeCell ref="A57:D57"/>
    <mergeCell ref="A58:D58"/>
    <mergeCell ref="A59:D59"/>
    <mergeCell ref="A60:D60"/>
    <mergeCell ref="A61:D61"/>
    <mergeCell ref="A62:D62"/>
    <mergeCell ref="A66:C66"/>
    <mergeCell ref="A67:C67"/>
    <mergeCell ref="A80:C80"/>
    <mergeCell ref="A69:C69"/>
    <mergeCell ref="A70:C70"/>
    <mergeCell ref="A71:C71"/>
    <mergeCell ref="A72:C72"/>
    <mergeCell ref="A73:C73"/>
    <mergeCell ref="A74:C74"/>
    <mergeCell ref="A75:C75"/>
    <mergeCell ref="A76:E76"/>
    <mergeCell ref="A77:C77"/>
    <mergeCell ref="A78:C78"/>
    <mergeCell ref="A79:C79"/>
    <mergeCell ref="A88:C88"/>
    <mergeCell ref="A89:C89"/>
    <mergeCell ref="A90:C90"/>
    <mergeCell ref="A91:C91"/>
    <mergeCell ref="A82:M82"/>
    <mergeCell ref="A83:C83"/>
    <mergeCell ref="A84:C84"/>
    <mergeCell ref="A85:C85"/>
    <mergeCell ref="A86:C86"/>
    <mergeCell ref="A87:C87"/>
  </mergeCells>
  <dataValidations count="1">
    <dataValidation allowBlank="1" showInputMessage="1" showErrorMessage="1" sqref="E67:E68"/>
  </dataValidations>
  <printOptions horizontalCentered="1"/>
  <pageMargins left="0.51181102362204722" right="0.70866141732283472" top="0.35433070866141736" bottom="0.35433070866141736" header="0" footer="0"/>
  <pageSetup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T166"/>
  <sheetViews>
    <sheetView zoomScale="90" zoomScaleNormal="90" workbookViewId="0">
      <selection activeCell="D1" sqref="D1"/>
    </sheetView>
  </sheetViews>
  <sheetFormatPr baseColWidth="10" defaultColWidth="11.42578125" defaultRowHeight="12.75" x14ac:dyDescent="0.2"/>
  <cols>
    <col min="1" max="1" width="16.5703125" style="76" customWidth="1"/>
    <col min="2" max="2" width="15.28515625" style="76" customWidth="1"/>
    <col min="3" max="3" width="17.42578125" style="76" customWidth="1"/>
    <col min="4" max="4" width="17.140625" style="76" customWidth="1"/>
    <col min="5" max="5" width="20.5703125" style="76" customWidth="1"/>
    <col min="6" max="6" width="46" style="76" customWidth="1"/>
    <col min="7" max="7" width="15" style="76" customWidth="1"/>
    <col min="8" max="10" width="3.5703125" style="76" customWidth="1"/>
    <col min="11" max="20" width="3.5703125" style="71" customWidth="1"/>
    <col min="21" max="21" width="2" style="71" customWidth="1"/>
    <col min="22" max="23" width="2.140625" style="71" customWidth="1"/>
    <col min="24" max="24" width="1.42578125" style="71" customWidth="1"/>
    <col min="25" max="25" width="1.7109375" style="76" customWidth="1"/>
    <col min="26" max="26" width="8.5703125" style="76" customWidth="1"/>
    <col min="27" max="34" width="2.7109375" style="76" customWidth="1"/>
    <col min="35" max="35" width="4.140625" style="76" customWidth="1"/>
    <col min="36" max="38" width="2.7109375" style="76" customWidth="1"/>
    <col min="39" max="39" width="13.42578125" style="76" customWidth="1"/>
    <col min="40" max="58" width="11.42578125" style="71"/>
    <col min="59" max="16384" width="11.42578125" style="76"/>
  </cols>
  <sheetData>
    <row r="1" spans="1:72" s="70" customFormat="1" ht="21" customHeight="1" x14ac:dyDescent="0.25">
      <c r="A1" s="69" t="s">
        <v>70</v>
      </c>
    </row>
    <row r="2" spans="1:72" s="71" customFormat="1" x14ac:dyDescent="0.2"/>
    <row r="3" spans="1:72" x14ac:dyDescent="0.2">
      <c r="A3" s="72" t="s">
        <v>1</v>
      </c>
      <c r="B3" s="73"/>
      <c r="C3" s="73"/>
      <c r="D3" s="74"/>
      <c r="E3" s="75"/>
      <c r="F3" s="74"/>
      <c r="G3" s="74"/>
      <c r="H3" s="74"/>
      <c r="I3" s="74"/>
      <c r="J3" s="74"/>
      <c r="Y3" s="71"/>
      <c r="Z3" s="71"/>
      <c r="AA3" s="71"/>
      <c r="AB3" s="71"/>
      <c r="AC3" s="71"/>
      <c r="AD3" s="71"/>
      <c r="AE3" s="71"/>
      <c r="AF3" s="71"/>
      <c r="AG3" s="71"/>
      <c r="AH3" s="71"/>
      <c r="AI3" s="71"/>
      <c r="AJ3" s="71"/>
      <c r="AK3" s="71"/>
      <c r="AL3" s="71"/>
      <c r="AM3" s="71"/>
      <c r="BG3" s="71"/>
      <c r="BH3" s="71"/>
      <c r="BI3" s="71"/>
      <c r="BJ3" s="71"/>
      <c r="BK3" s="71"/>
      <c r="BL3" s="71"/>
      <c r="BM3" s="71"/>
      <c r="BN3" s="71"/>
      <c r="BO3" s="71"/>
      <c r="BP3" s="71"/>
      <c r="BQ3" s="71"/>
      <c r="BR3" s="71"/>
      <c r="BS3" s="71"/>
      <c r="BT3" s="71"/>
    </row>
    <row r="4" spans="1:72" ht="39" customHeight="1" x14ac:dyDescent="0.2">
      <c r="A4" s="77" t="s">
        <v>2</v>
      </c>
      <c r="B4" s="78" t="s">
        <v>3</v>
      </c>
      <c r="C4" s="78" t="s">
        <v>71</v>
      </c>
      <c r="D4" s="78" t="s">
        <v>72</v>
      </c>
      <c r="E4" s="78" t="s">
        <v>6</v>
      </c>
      <c r="F4" s="78" t="s">
        <v>7</v>
      </c>
      <c r="G4" s="754" t="s">
        <v>73</v>
      </c>
      <c r="H4" s="755"/>
      <c r="I4" s="755"/>
      <c r="J4" s="755"/>
      <c r="K4" s="756"/>
      <c r="L4" s="754" t="s">
        <v>9</v>
      </c>
      <c r="M4" s="755"/>
      <c r="N4" s="755"/>
      <c r="O4" s="755"/>
      <c r="P4" s="756"/>
      <c r="Q4" s="754" t="s">
        <v>10</v>
      </c>
      <c r="R4" s="755"/>
      <c r="S4" s="755"/>
      <c r="T4" s="755"/>
      <c r="U4" s="756"/>
      <c r="V4" s="754" t="s">
        <v>11</v>
      </c>
      <c r="W4" s="755"/>
      <c r="X4" s="755"/>
      <c r="Y4" s="755"/>
      <c r="Z4" s="756"/>
      <c r="AA4" s="79"/>
      <c r="AB4" s="79"/>
      <c r="AC4" s="79"/>
      <c r="AD4" s="79"/>
      <c r="AE4" s="79"/>
      <c r="AF4" s="79"/>
      <c r="AG4" s="79"/>
      <c r="AH4" s="79"/>
      <c r="AI4" s="79"/>
      <c r="AJ4" s="79"/>
      <c r="AK4" s="79"/>
      <c r="AL4" s="79"/>
      <c r="AM4" s="80"/>
    </row>
    <row r="5" spans="1:72" ht="328.5" customHeight="1" x14ac:dyDescent="0.2">
      <c r="A5" s="81" t="s">
        <v>12</v>
      </c>
      <c r="B5" s="82">
        <v>201301100061</v>
      </c>
      <c r="C5" s="83" t="s">
        <v>74</v>
      </c>
      <c r="D5" s="84" t="s">
        <v>75</v>
      </c>
      <c r="E5" s="84" t="s">
        <v>76</v>
      </c>
      <c r="F5" s="84" t="s">
        <v>77</v>
      </c>
      <c r="G5" s="757" t="s">
        <v>78</v>
      </c>
      <c r="H5" s="758"/>
      <c r="I5" s="758"/>
      <c r="J5" s="758"/>
      <c r="K5" s="759"/>
      <c r="L5" s="760">
        <v>3344000000</v>
      </c>
      <c r="M5" s="761"/>
      <c r="N5" s="761"/>
      <c r="O5" s="761"/>
      <c r="P5" s="762"/>
      <c r="Q5" s="763">
        <v>0</v>
      </c>
      <c r="R5" s="764"/>
      <c r="S5" s="764"/>
      <c r="T5" s="764"/>
      <c r="U5" s="765"/>
      <c r="V5" s="760">
        <v>3344000000</v>
      </c>
      <c r="W5" s="761"/>
      <c r="X5" s="761"/>
      <c r="Y5" s="761"/>
      <c r="Z5" s="762"/>
      <c r="AA5" s="85"/>
      <c r="AB5" s="85"/>
      <c r="AC5" s="85"/>
      <c r="AD5" s="85"/>
      <c r="AE5" s="85"/>
      <c r="AF5" s="85"/>
      <c r="AG5" s="85"/>
      <c r="AH5" s="85"/>
      <c r="AI5" s="85"/>
      <c r="AJ5" s="85"/>
      <c r="AK5" s="85"/>
      <c r="AL5" s="85"/>
    </row>
    <row r="6" spans="1:72" s="71" customFormat="1" x14ac:dyDescent="0.2">
      <c r="E6" s="86"/>
      <c r="F6" s="87"/>
      <c r="BG6" s="76"/>
      <c r="BH6" s="76"/>
      <c r="BI6" s="76"/>
      <c r="BJ6" s="76"/>
      <c r="BK6" s="76"/>
      <c r="BL6" s="76"/>
      <c r="BM6" s="76"/>
      <c r="BN6" s="76"/>
      <c r="BO6" s="76"/>
      <c r="BP6" s="76"/>
      <c r="BQ6" s="76"/>
      <c r="BR6" s="76"/>
      <c r="BS6" s="76"/>
      <c r="BT6" s="76"/>
    </row>
    <row r="7" spans="1:72" s="71" customFormat="1" x14ac:dyDescent="0.2">
      <c r="A7" s="88" t="s">
        <v>19</v>
      </c>
      <c r="F7" s="87"/>
      <c r="BG7" s="76"/>
      <c r="BH7" s="76"/>
      <c r="BI7" s="76"/>
      <c r="BJ7" s="76"/>
      <c r="BK7" s="76"/>
      <c r="BL7" s="76"/>
      <c r="BM7" s="76"/>
      <c r="BN7" s="76"/>
      <c r="BO7" s="76"/>
      <c r="BP7" s="76"/>
      <c r="BQ7" s="76"/>
      <c r="BR7" s="76"/>
      <c r="BS7" s="76"/>
      <c r="BT7" s="76"/>
    </row>
    <row r="8" spans="1:72" s="71" customFormat="1" x14ac:dyDescent="0.2">
      <c r="A8" s="89" t="s">
        <v>20</v>
      </c>
      <c r="BG8" s="76"/>
      <c r="BH8" s="76"/>
      <c r="BI8" s="76"/>
      <c r="BJ8" s="76"/>
      <c r="BK8" s="76"/>
      <c r="BL8" s="76"/>
      <c r="BM8" s="76"/>
      <c r="BN8" s="76"/>
      <c r="BO8" s="76"/>
      <c r="BP8" s="76"/>
      <c r="BQ8" s="76"/>
      <c r="BR8" s="76"/>
      <c r="BS8" s="76"/>
      <c r="BT8" s="76"/>
    </row>
    <row r="9" spans="1:72" s="71" customFormat="1" x14ac:dyDescent="0.2">
      <c r="A9" s="89" t="s">
        <v>79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BG9" s="76"/>
      <c r="BH9" s="76"/>
      <c r="BI9" s="76"/>
      <c r="BJ9" s="76"/>
      <c r="BK9" s="76"/>
      <c r="BL9" s="76"/>
      <c r="BM9" s="76"/>
      <c r="BN9" s="76"/>
      <c r="BO9" s="76"/>
      <c r="BP9" s="76"/>
      <c r="BQ9" s="76"/>
      <c r="BR9" s="76"/>
      <c r="BS9" s="76"/>
      <c r="BT9" s="76"/>
    </row>
    <row r="10" spans="1:72" s="71" customFormat="1" ht="111.75" customHeight="1" x14ac:dyDescent="0.2">
      <c r="A10" s="731" t="s">
        <v>80</v>
      </c>
      <c r="B10" s="732"/>
      <c r="C10" s="732"/>
      <c r="D10" s="732"/>
      <c r="E10" s="732"/>
      <c r="F10" s="732"/>
      <c r="G10" s="732"/>
      <c r="H10" s="732"/>
      <c r="I10" s="732"/>
      <c r="J10" s="732"/>
      <c r="K10" s="732"/>
      <c r="L10" s="732"/>
      <c r="M10" s="732"/>
      <c r="N10" s="732"/>
      <c r="O10" s="732"/>
      <c r="P10" s="732"/>
      <c r="Q10" s="732"/>
      <c r="R10" s="732"/>
      <c r="S10" s="732"/>
      <c r="T10" s="732"/>
      <c r="U10" s="732"/>
      <c r="V10" s="732"/>
      <c r="W10" s="732"/>
      <c r="X10" s="732"/>
      <c r="Y10" s="732"/>
      <c r="Z10" s="733"/>
      <c r="AA10" s="90"/>
      <c r="AB10" s="90"/>
      <c r="AC10" s="90"/>
      <c r="AD10" s="90"/>
      <c r="AE10" s="90"/>
      <c r="AF10" s="90"/>
      <c r="AG10" s="90"/>
      <c r="AH10" s="90"/>
      <c r="AI10" s="90"/>
      <c r="AJ10" s="90"/>
      <c r="AK10" s="90"/>
      <c r="AL10" s="90"/>
      <c r="BG10" s="76"/>
      <c r="BH10" s="76"/>
      <c r="BI10" s="76"/>
      <c r="BJ10" s="76"/>
      <c r="BK10" s="76"/>
      <c r="BL10" s="76"/>
      <c r="BM10" s="76"/>
      <c r="BN10" s="76"/>
      <c r="BO10" s="76"/>
      <c r="BP10" s="76"/>
      <c r="BQ10" s="76"/>
      <c r="BR10" s="76"/>
      <c r="BS10" s="76"/>
      <c r="BT10" s="76"/>
    </row>
    <row r="11" spans="1:72" s="71" customFormat="1" x14ac:dyDescent="0.2">
      <c r="A11" s="91"/>
      <c r="B11" s="92"/>
      <c r="C11" s="92"/>
      <c r="D11" s="92"/>
      <c r="E11" s="92"/>
      <c r="F11" s="92"/>
      <c r="G11" s="92"/>
      <c r="H11" s="92"/>
      <c r="I11" s="92"/>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BG11" s="76"/>
      <c r="BH11" s="76"/>
      <c r="BI11" s="76"/>
      <c r="BJ11" s="76"/>
      <c r="BK11" s="76"/>
      <c r="BL11" s="76"/>
      <c r="BM11" s="76"/>
      <c r="BN11" s="76"/>
      <c r="BO11" s="76"/>
      <c r="BP11" s="76"/>
      <c r="BQ11" s="76"/>
      <c r="BR11" s="76"/>
      <c r="BS11" s="76"/>
      <c r="BT11" s="76"/>
    </row>
    <row r="12" spans="1:72" s="71" customFormat="1" ht="13.5" customHeight="1" x14ac:dyDescent="0.2">
      <c r="A12" s="93"/>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row>
    <row r="13" spans="1:72" s="71" customFormat="1" x14ac:dyDescent="0.2">
      <c r="A13" s="89" t="s">
        <v>22</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BG13" s="76"/>
      <c r="BH13" s="76"/>
      <c r="BI13" s="76"/>
      <c r="BJ13" s="76"/>
      <c r="BK13" s="76"/>
      <c r="BL13" s="76"/>
      <c r="BM13" s="76"/>
      <c r="BN13" s="76"/>
      <c r="BO13" s="76"/>
      <c r="BP13" s="76"/>
      <c r="BQ13" s="76"/>
      <c r="BR13" s="76"/>
      <c r="BS13" s="76"/>
      <c r="BT13" s="76"/>
    </row>
    <row r="14" spans="1:72" s="71" customFormat="1" ht="69.75" customHeight="1" x14ac:dyDescent="0.2">
      <c r="A14" s="669" t="s">
        <v>81</v>
      </c>
      <c r="B14" s="698"/>
      <c r="C14" s="698"/>
      <c r="D14" s="698"/>
      <c r="E14" s="698"/>
      <c r="F14" s="698"/>
      <c r="G14" s="698"/>
      <c r="H14" s="698"/>
      <c r="I14" s="698"/>
      <c r="J14" s="698"/>
      <c r="K14" s="698"/>
      <c r="L14" s="698"/>
      <c r="M14" s="698"/>
      <c r="N14" s="698"/>
      <c r="O14" s="698"/>
      <c r="P14" s="698"/>
      <c r="Q14" s="698"/>
      <c r="R14" s="698"/>
      <c r="S14" s="698"/>
      <c r="T14" s="698"/>
      <c r="U14" s="698"/>
      <c r="V14" s="698"/>
      <c r="W14" s="698"/>
      <c r="X14" s="698"/>
      <c r="Y14" s="698"/>
      <c r="Z14" s="699"/>
      <c r="AA14" s="90"/>
      <c r="AB14" s="90"/>
      <c r="AC14" s="90"/>
      <c r="AD14" s="90"/>
      <c r="AE14" s="90"/>
      <c r="AF14" s="90"/>
      <c r="AG14" s="90"/>
      <c r="AH14" s="90"/>
      <c r="AI14" s="90"/>
      <c r="AJ14" s="90"/>
      <c r="AK14" s="90"/>
      <c r="AL14" s="90"/>
      <c r="AM14" s="90"/>
      <c r="BG14" s="76"/>
      <c r="BH14" s="76"/>
      <c r="BI14" s="76"/>
      <c r="BJ14" s="76"/>
      <c r="BK14" s="76"/>
      <c r="BL14" s="76"/>
      <c r="BM14" s="76"/>
      <c r="BN14" s="76"/>
      <c r="BO14" s="76"/>
      <c r="BP14" s="76"/>
      <c r="BQ14" s="76"/>
      <c r="BR14" s="76"/>
      <c r="BS14" s="76"/>
      <c r="BT14" s="76"/>
    </row>
    <row r="15" spans="1:72" s="71" customFormat="1" ht="17.25" customHeight="1" x14ac:dyDescent="0.2">
      <c r="A15" s="748"/>
      <c r="B15" s="748"/>
      <c r="C15" s="748"/>
      <c r="D15" s="748"/>
      <c r="E15" s="748"/>
      <c r="F15" s="748"/>
      <c r="G15" s="748"/>
      <c r="H15" s="748"/>
      <c r="I15" s="748"/>
      <c r="J15" s="748"/>
      <c r="K15" s="748"/>
      <c r="L15" s="748"/>
      <c r="M15" s="748"/>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BG15" s="76"/>
      <c r="BH15" s="76"/>
      <c r="BI15" s="76"/>
      <c r="BJ15" s="76"/>
      <c r="BK15" s="76"/>
      <c r="BL15" s="76"/>
      <c r="BM15" s="76"/>
      <c r="BN15" s="76"/>
      <c r="BO15" s="76"/>
      <c r="BP15" s="76"/>
      <c r="BQ15" s="76"/>
      <c r="BR15" s="76"/>
      <c r="BS15" s="76"/>
      <c r="BT15" s="76"/>
    </row>
    <row r="16" spans="1:72" s="71" customFormat="1" x14ac:dyDescent="0.2">
      <c r="A16" s="88" t="s">
        <v>24</v>
      </c>
      <c r="BG16" s="76"/>
      <c r="BH16" s="76"/>
      <c r="BI16" s="76"/>
      <c r="BJ16" s="76"/>
      <c r="BK16" s="76"/>
      <c r="BL16" s="76"/>
      <c r="BM16" s="76"/>
      <c r="BN16" s="76"/>
      <c r="BO16" s="76"/>
      <c r="BP16" s="76"/>
      <c r="BQ16" s="76"/>
      <c r="BR16" s="76"/>
      <c r="BS16" s="76"/>
      <c r="BT16" s="76"/>
    </row>
    <row r="17" spans="1:72" s="71" customFormat="1" x14ac:dyDescent="0.2">
      <c r="A17" s="92" t="s">
        <v>82</v>
      </c>
      <c r="B17" s="90"/>
      <c r="C17" s="90"/>
      <c r="D17" s="90"/>
      <c r="E17" s="90"/>
      <c r="F17" s="90"/>
      <c r="G17" s="90"/>
      <c r="H17" s="90"/>
      <c r="I17" s="90"/>
      <c r="BG17" s="76"/>
      <c r="BH17" s="76"/>
      <c r="BI17" s="76"/>
      <c r="BJ17" s="76"/>
      <c r="BK17" s="76"/>
      <c r="BL17" s="76"/>
      <c r="BM17" s="76"/>
      <c r="BN17" s="76"/>
      <c r="BO17" s="76"/>
      <c r="BP17" s="76"/>
      <c r="BQ17" s="76"/>
      <c r="BR17" s="76"/>
      <c r="BS17" s="76"/>
      <c r="BT17" s="76"/>
    </row>
    <row r="18" spans="1:72" s="71" customFormat="1" ht="15" x14ac:dyDescent="0.2">
      <c r="A18" s="93"/>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BG18" s="76"/>
      <c r="BH18" s="76"/>
      <c r="BI18" s="76"/>
      <c r="BJ18" s="76"/>
      <c r="BK18" s="76"/>
      <c r="BL18" s="76"/>
      <c r="BM18" s="76"/>
      <c r="BN18" s="76"/>
      <c r="BO18" s="76"/>
      <c r="BP18" s="76"/>
      <c r="BQ18" s="76"/>
      <c r="BR18" s="76"/>
      <c r="BS18" s="76"/>
      <c r="BT18" s="76"/>
    </row>
    <row r="19" spans="1:72" s="71" customFormat="1" x14ac:dyDescent="0.2">
      <c r="A19" s="88" t="s">
        <v>26</v>
      </c>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BG19" s="76"/>
      <c r="BH19" s="76"/>
      <c r="BI19" s="76"/>
      <c r="BJ19" s="76"/>
      <c r="BK19" s="76"/>
      <c r="BL19" s="76"/>
      <c r="BM19" s="76"/>
      <c r="BN19" s="76"/>
      <c r="BO19" s="76"/>
      <c r="BP19" s="76"/>
      <c r="BQ19" s="76"/>
      <c r="BR19" s="76"/>
      <c r="BS19" s="76"/>
      <c r="BT19" s="76"/>
    </row>
    <row r="20" spans="1:72" s="71" customFormat="1" ht="17.25" customHeight="1" x14ac:dyDescent="0.2">
      <c r="A20" s="88" t="s">
        <v>27</v>
      </c>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BG20" s="76"/>
      <c r="BH20" s="76"/>
      <c r="BI20" s="76"/>
      <c r="BJ20" s="76"/>
      <c r="BK20" s="76"/>
      <c r="BL20" s="76"/>
      <c r="BM20" s="76"/>
      <c r="BN20" s="76"/>
      <c r="BO20" s="76"/>
      <c r="BP20" s="76"/>
      <c r="BQ20" s="76"/>
      <c r="BR20" s="76"/>
      <c r="BS20" s="76"/>
      <c r="BT20" s="76"/>
    </row>
    <row r="21" spans="1:72" s="71" customFormat="1" ht="17.25" customHeight="1" x14ac:dyDescent="0.2">
      <c r="A21" s="94" t="s">
        <v>83</v>
      </c>
      <c r="B21" s="95"/>
      <c r="C21" s="96"/>
      <c r="D21" s="97">
        <v>3344000000</v>
      </c>
      <c r="E21" s="98"/>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BG21" s="76"/>
      <c r="BH21" s="76"/>
      <c r="BI21" s="76"/>
      <c r="BJ21" s="76"/>
      <c r="BK21" s="76"/>
      <c r="BL21" s="76"/>
      <c r="BM21" s="76"/>
      <c r="BN21" s="76"/>
      <c r="BO21" s="76"/>
      <c r="BP21" s="76"/>
      <c r="BQ21" s="76"/>
      <c r="BR21" s="76"/>
      <c r="BS21" s="76"/>
      <c r="BT21" s="76"/>
    </row>
    <row r="22" spans="1:72" s="71" customFormat="1" x14ac:dyDescent="0.2">
      <c r="A22" s="99" t="s">
        <v>30</v>
      </c>
      <c r="B22" s="100"/>
      <c r="C22" s="101"/>
      <c r="D22" s="102">
        <f>SUM(D21)</f>
        <v>3344000000</v>
      </c>
      <c r="E22" s="103"/>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BG22" s="76"/>
      <c r="BH22" s="76"/>
      <c r="BI22" s="76"/>
      <c r="BJ22" s="76"/>
      <c r="BK22" s="76"/>
      <c r="BL22" s="76"/>
      <c r="BM22" s="76"/>
      <c r="BN22" s="76"/>
      <c r="BO22" s="76"/>
      <c r="BP22" s="76"/>
      <c r="BQ22" s="76"/>
      <c r="BR22" s="76"/>
      <c r="BS22" s="76"/>
      <c r="BT22" s="76"/>
    </row>
    <row r="23" spans="1:72" s="71" customFormat="1" x14ac:dyDescent="0.2">
      <c r="A23" s="89"/>
      <c r="B23" s="89"/>
      <c r="C23" s="89"/>
      <c r="D23" s="104"/>
      <c r="E23" s="103"/>
      <c r="BG23" s="76"/>
      <c r="BH23" s="76"/>
      <c r="BI23" s="76"/>
      <c r="BJ23" s="76"/>
      <c r="BK23" s="76"/>
      <c r="BL23" s="76"/>
      <c r="BM23" s="76"/>
      <c r="BN23" s="76"/>
      <c r="BO23" s="76"/>
      <c r="BP23" s="76"/>
      <c r="BQ23" s="76"/>
      <c r="BR23" s="76"/>
      <c r="BS23" s="76"/>
      <c r="BT23" s="76"/>
    </row>
    <row r="24" spans="1:72" s="71" customFormat="1" x14ac:dyDescent="0.2">
      <c r="A24" s="89"/>
      <c r="B24" s="89"/>
      <c r="C24" s="89"/>
      <c r="D24" s="104"/>
      <c r="E24" s="103"/>
      <c r="BG24" s="76"/>
      <c r="BH24" s="76"/>
      <c r="BI24" s="76"/>
      <c r="BJ24" s="76"/>
      <c r="BK24" s="76"/>
      <c r="BL24" s="76"/>
      <c r="BM24" s="76"/>
      <c r="BN24" s="76"/>
      <c r="BO24" s="76"/>
      <c r="BP24" s="76"/>
      <c r="BQ24" s="76"/>
      <c r="BR24" s="76"/>
      <c r="BS24" s="76"/>
      <c r="BT24" s="76"/>
    </row>
    <row r="25" spans="1:72" s="71" customFormat="1" x14ac:dyDescent="0.2">
      <c r="A25" s="89"/>
      <c r="B25" s="89"/>
      <c r="C25" s="89"/>
      <c r="D25" s="104"/>
      <c r="E25" s="103"/>
      <c r="BG25" s="76"/>
      <c r="BH25" s="76"/>
      <c r="BI25" s="76"/>
      <c r="BJ25" s="76"/>
      <c r="BK25" s="76"/>
      <c r="BL25" s="76"/>
      <c r="BM25" s="76"/>
      <c r="BN25" s="76"/>
      <c r="BO25" s="76"/>
      <c r="BP25" s="76"/>
      <c r="BQ25" s="76"/>
      <c r="BR25" s="76"/>
      <c r="BS25" s="76"/>
      <c r="BT25" s="76"/>
    </row>
    <row r="26" spans="1:72" s="71" customFormat="1" x14ac:dyDescent="0.2">
      <c r="A26" s="89"/>
      <c r="B26" s="89"/>
      <c r="C26" s="89"/>
      <c r="D26" s="104"/>
      <c r="E26" s="103"/>
      <c r="BG26" s="76"/>
      <c r="BH26" s="76"/>
      <c r="BI26" s="76"/>
      <c r="BJ26" s="76"/>
      <c r="BK26" s="76"/>
      <c r="BL26" s="76"/>
      <c r="BM26" s="76"/>
      <c r="BN26" s="76"/>
      <c r="BO26" s="76"/>
      <c r="BP26" s="76"/>
      <c r="BQ26" s="76"/>
      <c r="BR26" s="76"/>
      <c r="BS26" s="76"/>
      <c r="BT26" s="76"/>
    </row>
    <row r="27" spans="1:72" s="71" customFormat="1" x14ac:dyDescent="0.2">
      <c r="A27" s="89"/>
      <c r="B27" s="89"/>
      <c r="C27" s="89"/>
      <c r="D27" s="104"/>
      <c r="E27" s="103"/>
      <c r="BG27" s="76"/>
      <c r="BH27" s="76"/>
      <c r="BI27" s="76"/>
      <c r="BJ27" s="76"/>
      <c r="BK27" s="76"/>
      <c r="BL27" s="76"/>
      <c r="BM27" s="76"/>
      <c r="BN27" s="76"/>
      <c r="BO27" s="76"/>
      <c r="BP27" s="76"/>
      <c r="BQ27" s="76"/>
      <c r="BR27" s="76"/>
      <c r="BS27" s="76"/>
      <c r="BT27" s="76"/>
    </row>
    <row r="28" spans="1:72" s="71" customFormat="1" x14ac:dyDescent="0.2">
      <c r="A28" s="89"/>
      <c r="B28" s="89"/>
      <c r="C28" s="89"/>
      <c r="D28" s="104"/>
      <c r="E28" s="103"/>
      <c r="BG28" s="76"/>
      <c r="BH28" s="76"/>
      <c r="BI28" s="76"/>
      <c r="BJ28" s="76"/>
      <c r="BK28" s="76"/>
      <c r="BL28" s="76"/>
      <c r="BM28" s="76"/>
      <c r="BN28" s="76"/>
      <c r="BO28" s="76"/>
      <c r="BP28" s="76"/>
      <c r="BQ28" s="76"/>
      <c r="BR28" s="76"/>
      <c r="BS28" s="76"/>
      <c r="BT28" s="76"/>
    </row>
    <row r="29" spans="1:72" s="71" customFormat="1" x14ac:dyDescent="0.2">
      <c r="A29" s="89"/>
      <c r="B29" s="89"/>
      <c r="C29" s="89"/>
      <c r="D29" s="104"/>
      <c r="E29" s="103"/>
      <c r="BG29" s="76"/>
      <c r="BH29" s="76"/>
      <c r="BI29" s="76"/>
      <c r="BJ29" s="76"/>
      <c r="BK29" s="76"/>
      <c r="BL29" s="76"/>
      <c r="BM29" s="76"/>
      <c r="BN29" s="76"/>
      <c r="BO29" s="76"/>
      <c r="BP29" s="76"/>
      <c r="BQ29" s="76"/>
      <c r="BR29" s="76"/>
      <c r="BS29" s="76"/>
      <c r="BT29" s="76"/>
    </row>
    <row r="30" spans="1:72" s="71" customFormat="1" x14ac:dyDescent="0.2">
      <c r="A30" s="89"/>
      <c r="B30" s="89"/>
      <c r="C30" s="89"/>
      <c r="D30" s="104"/>
      <c r="E30" s="103"/>
      <c r="BG30" s="76"/>
      <c r="BH30" s="76"/>
      <c r="BI30" s="76"/>
      <c r="BJ30" s="76"/>
      <c r="BK30" s="76"/>
      <c r="BL30" s="76"/>
      <c r="BM30" s="76"/>
      <c r="BN30" s="76"/>
      <c r="BO30" s="76"/>
      <c r="BP30" s="76"/>
      <c r="BQ30" s="76"/>
      <c r="BR30" s="76"/>
      <c r="BS30" s="76"/>
      <c r="BT30" s="76"/>
    </row>
    <row r="31" spans="1:72" s="71" customFormat="1" x14ac:dyDescent="0.2">
      <c r="A31" s="89"/>
      <c r="B31" s="89"/>
      <c r="C31" s="89"/>
      <c r="D31" s="104"/>
      <c r="E31" s="103"/>
      <c r="BG31" s="76"/>
      <c r="BH31" s="76"/>
      <c r="BI31" s="76"/>
      <c r="BJ31" s="76"/>
      <c r="BK31" s="76"/>
      <c r="BL31" s="76"/>
      <c r="BM31" s="76"/>
      <c r="BN31" s="76"/>
      <c r="BO31" s="76"/>
      <c r="BP31" s="76"/>
      <c r="BQ31" s="76"/>
      <c r="BR31" s="76"/>
      <c r="BS31" s="76"/>
      <c r="BT31" s="76"/>
    </row>
    <row r="32" spans="1:72" s="71" customFormat="1" x14ac:dyDescent="0.2">
      <c r="A32" s="89"/>
      <c r="B32" s="89"/>
      <c r="C32" s="89"/>
      <c r="D32" s="104"/>
      <c r="E32" s="103"/>
      <c r="BG32" s="76"/>
      <c r="BH32" s="76"/>
      <c r="BI32" s="76"/>
      <c r="BJ32" s="76"/>
      <c r="BK32" s="76"/>
      <c r="BL32" s="76"/>
      <c r="BM32" s="76"/>
      <c r="BN32" s="76"/>
      <c r="BO32" s="76"/>
      <c r="BP32" s="76"/>
      <c r="BQ32" s="76"/>
      <c r="BR32" s="76"/>
      <c r="BS32" s="76"/>
      <c r="BT32" s="76"/>
    </row>
    <row r="33" spans="1:72" s="71" customFormat="1" x14ac:dyDescent="0.2">
      <c r="A33" s="89"/>
      <c r="B33" s="89"/>
      <c r="C33" s="89"/>
      <c r="D33" s="104"/>
      <c r="E33" s="103"/>
      <c r="BG33" s="76"/>
      <c r="BH33" s="76"/>
      <c r="BI33" s="76"/>
      <c r="BJ33" s="76"/>
      <c r="BK33" s="76"/>
      <c r="BL33" s="76"/>
      <c r="BM33" s="76"/>
      <c r="BN33" s="76"/>
      <c r="BO33" s="76"/>
      <c r="BP33" s="76"/>
      <c r="BQ33" s="76"/>
      <c r="BR33" s="76"/>
      <c r="BS33" s="76"/>
      <c r="BT33" s="76"/>
    </row>
    <row r="34" spans="1:72" s="71" customFormat="1" x14ac:dyDescent="0.2">
      <c r="A34" s="89"/>
      <c r="B34" s="89"/>
      <c r="C34" s="89"/>
      <c r="D34" s="104"/>
      <c r="E34" s="103"/>
      <c r="BG34" s="76"/>
      <c r="BH34" s="76"/>
      <c r="BI34" s="76"/>
      <c r="BJ34" s="76"/>
      <c r="BK34" s="76"/>
      <c r="BL34" s="76"/>
      <c r="BM34" s="76"/>
      <c r="BN34" s="76"/>
      <c r="BO34" s="76"/>
      <c r="BP34" s="76"/>
      <c r="BQ34" s="76"/>
      <c r="BR34" s="76"/>
      <c r="BS34" s="76"/>
      <c r="BT34" s="76"/>
    </row>
    <row r="35" spans="1:72" s="71" customFormat="1" ht="15" x14ac:dyDescent="0.2">
      <c r="A35" s="93"/>
      <c r="B35" s="90"/>
      <c r="C35" s="90"/>
      <c r="D35" s="90"/>
      <c r="E35" s="90"/>
      <c r="F35" s="90"/>
      <c r="G35" s="90"/>
      <c r="H35" s="90"/>
      <c r="I35" s="90"/>
      <c r="J35" s="105"/>
      <c r="K35" s="105"/>
      <c r="L35" s="105"/>
      <c r="M35" s="105"/>
      <c r="N35" s="734"/>
      <c r="O35" s="734"/>
      <c r="P35" s="734"/>
      <c r="Q35" s="734"/>
      <c r="R35" s="734"/>
      <c r="S35" s="734"/>
      <c r="T35" s="734"/>
      <c r="U35" s="105"/>
      <c r="V35" s="105"/>
      <c r="W35" s="105"/>
      <c r="X35" s="105"/>
      <c r="Y35" s="105"/>
      <c r="Z35" s="105"/>
      <c r="AA35" s="665"/>
      <c r="AB35" s="665"/>
      <c r="AC35" s="665"/>
      <c r="AD35" s="665"/>
      <c r="AE35" s="665"/>
      <c r="AF35" s="665"/>
      <c r="AG35" s="105"/>
      <c r="AH35" s="105"/>
      <c r="AI35" s="105"/>
      <c r="AJ35" s="105"/>
      <c r="AK35" s="105"/>
      <c r="AL35" s="105"/>
      <c r="AM35" s="106"/>
      <c r="BG35" s="76"/>
      <c r="BH35" s="76"/>
      <c r="BI35" s="76"/>
      <c r="BJ35" s="76"/>
      <c r="BK35" s="76"/>
      <c r="BL35" s="76"/>
      <c r="BM35" s="76"/>
      <c r="BN35" s="76"/>
      <c r="BO35" s="76"/>
      <c r="BP35" s="76"/>
      <c r="BQ35" s="76"/>
      <c r="BR35" s="76"/>
      <c r="BS35" s="76"/>
      <c r="BT35" s="76"/>
    </row>
    <row r="36" spans="1:72" s="71" customFormat="1" x14ac:dyDescent="0.2">
      <c r="A36" s="88" t="s">
        <v>33</v>
      </c>
      <c r="B36" s="90"/>
      <c r="C36" s="90"/>
      <c r="D36" s="90"/>
      <c r="E36" s="90"/>
      <c r="F36" s="90"/>
      <c r="G36" s="90"/>
      <c r="H36" s="90"/>
      <c r="I36" s="90"/>
      <c r="J36" s="105"/>
      <c r="K36" s="105"/>
      <c r="L36" s="105"/>
      <c r="M36" s="105"/>
      <c r="N36" s="105"/>
      <c r="O36" s="105"/>
      <c r="P36" s="105"/>
      <c r="Q36" s="105"/>
      <c r="R36" s="105"/>
      <c r="S36" s="105"/>
      <c r="T36" s="105"/>
      <c r="U36" s="105"/>
      <c r="V36" s="105"/>
      <c r="W36" s="105"/>
      <c r="X36" s="105"/>
      <c r="Y36" s="105"/>
      <c r="Z36" s="105"/>
      <c r="AA36" s="107"/>
      <c r="AB36" s="107"/>
      <c r="AC36" s="107"/>
      <c r="AD36" s="107"/>
      <c r="AE36" s="107"/>
      <c r="AF36" s="107"/>
      <c r="AG36" s="105"/>
      <c r="AH36" s="105"/>
      <c r="AI36" s="105"/>
      <c r="AJ36" s="105"/>
      <c r="AK36" s="105"/>
      <c r="AL36" s="105"/>
      <c r="AM36" s="106"/>
      <c r="BG36" s="76"/>
      <c r="BH36" s="76"/>
      <c r="BI36" s="76"/>
      <c r="BJ36" s="76"/>
      <c r="BK36" s="76"/>
      <c r="BL36" s="76"/>
      <c r="BM36" s="76"/>
      <c r="BN36" s="76"/>
      <c r="BO36" s="76"/>
      <c r="BP36" s="76"/>
      <c r="BQ36" s="76"/>
      <c r="BR36" s="76"/>
      <c r="BS36" s="76"/>
      <c r="BT36" s="76"/>
    </row>
    <row r="37" spans="1:72" s="71" customFormat="1" ht="15" x14ac:dyDescent="0.2">
      <c r="A37" s="88"/>
      <c r="E37" s="108"/>
      <c r="F37" s="108"/>
      <c r="J37" s="105"/>
      <c r="K37" s="105"/>
      <c r="L37" s="105"/>
      <c r="M37" s="105"/>
      <c r="N37" s="105"/>
      <c r="O37" s="105"/>
      <c r="P37" s="105"/>
      <c r="Q37" s="105"/>
      <c r="R37" s="105"/>
      <c r="S37" s="105"/>
      <c r="T37" s="105"/>
      <c r="U37" s="105"/>
      <c r="V37" s="105"/>
      <c r="W37" s="105"/>
      <c r="X37" s="105"/>
      <c r="Y37" s="105"/>
      <c r="Z37" s="105"/>
      <c r="AA37" s="107"/>
      <c r="AB37" s="107"/>
      <c r="AC37" s="107"/>
      <c r="AD37" s="107"/>
      <c r="AE37" s="107"/>
      <c r="AF37" s="107"/>
      <c r="AG37" s="105"/>
      <c r="AH37" s="105"/>
      <c r="AI37" s="105"/>
      <c r="AJ37" s="105"/>
      <c r="AK37" s="105"/>
      <c r="AL37" s="105"/>
      <c r="AM37" s="106"/>
      <c r="BG37" s="76"/>
      <c r="BH37" s="76"/>
      <c r="BI37" s="76"/>
      <c r="BJ37" s="76"/>
      <c r="BK37" s="76"/>
      <c r="BL37" s="76"/>
      <c r="BM37" s="76"/>
      <c r="BN37" s="76"/>
      <c r="BO37" s="76"/>
      <c r="BP37" s="76"/>
      <c r="BQ37" s="76"/>
      <c r="BR37" s="76"/>
      <c r="BS37" s="76"/>
      <c r="BT37" s="76"/>
    </row>
    <row r="38" spans="1:72" s="71" customFormat="1" x14ac:dyDescent="0.2">
      <c r="E38" s="109" t="s">
        <v>34</v>
      </c>
      <c r="F38" s="109" t="s">
        <v>35</v>
      </c>
      <c r="G38" s="110"/>
      <c r="H38" s="110"/>
      <c r="I38" s="110"/>
      <c r="J38" s="105"/>
      <c r="K38" s="105"/>
      <c r="L38" s="105"/>
      <c r="M38" s="105"/>
      <c r="N38" s="105"/>
      <c r="O38" s="105"/>
      <c r="P38" s="105"/>
      <c r="Q38" s="105"/>
      <c r="R38" s="105"/>
      <c r="S38" s="105"/>
      <c r="T38" s="105"/>
      <c r="U38" s="105"/>
      <c r="V38" s="105"/>
      <c r="W38" s="105"/>
      <c r="X38" s="105"/>
      <c r="Y38" s="105"/>
      <c r="Z38" s="105"/>
      <c r="AA38" s="107"/>
      <c r="AB38" s="107"/>
      <c r="AC38" s="107"/>
      <c r="AD38" s="107"/>
      <c r="AE38" s="107"/>
      <c r="AF38" s="107"/>
      <c r="AG38" s="105"/>
      <c r="AH38" s="105"/>
      <c r="AI38" s="105"/>
      <c r="AJ38" s="105"/>
      <c r="AK38" s="105"/>
      <c r="AL38" s="105"/>
      <c r="AM38" s="106"/>
      <c r="BG38" s="76"/>
      <c r="BH38" s="76"/>
      <c r="BI38" s="76"/>
      <c r="BJ38" s="76"/>
      <c r="BK38" s="76"/>
      <c r="BL38" s="76"/>
      <c r="BM38" s="76"/>
      <c r="BN38" s="76"/>
      <c r="BO38" s="76"/>
      <c r="BP38" s="76"/>
      <c r="BQ38" s="76"/>
      <c r="BR38" s="76"/>
      <c r="BS38" s="76"/>
      <c r="BT38" s="76"/>
    </row>
    <row r="39" spans="1:72" s="71" customFormat="1" x14ac:dyDescent="0.2">
      <c r="A39" s="666" t="s">
        <v>84</v>
      </c>
      <c r="B39" s="667"/>
      <c r="C39" s="667"/>
      <c r="D39" s="668"/>
      <c r="E39" s="111"/>
      <c r="F39" s="112">
        <v>3344000000</v>
      </c>
      <c r="G39" s="113"/>
      <c r="H39" s="105"/>
      <c r="I39" s="105"/>
    </row>
    <row r="40" spans="1:72" s="71" customFormat="1" ht="25.5" customHeight="1" x14ac:dyDescent="0.2">
      <c r="A40" s="751" t="s">
        <v>85</v>
      </c>
      <c r="B40" s="752"/>
      <c r="C40" s="752"/>
      <c r="D40" s="753"/>
      <c r="E40" s="114">
        <v>1143532500</v>
      </c>
      <c r="F40" s="111"/>
      <c r="G40" s="113"/>
      <c r="H40" s="105"/>
      <c r="I40" s="105"/>
    </row>
    <row r="41" spans="1:72" s="71" customFormat="1" ht="25.5" customHeight="1" x14ac:dyDescent="0.2">
      <c r="A41" s="751" t="s">
        <v>86</v>
      </c>
      <c r="B41" s="752"/>
      <c r="C41" s="752"/>
      <c r="D41" s="753"/>
      <c r="E41" s="114">
        <v>1983429100</v>
      </c>
      <c r="F41" s="111"/>
      <c r="G41" s="113"/>
      <c r="H41" s="105"/>
      <c r="I41" s="105"/>
    </row>
    <row r="42" spans="1:72" s="71" customFormat="1" ht="25.5" customHeight="1" x14ac:dyDescent="0.2">
      <c r="A42" s="751" t="s">
        <v>87</v>
      </c>
      <c r="B42" s="752"/>
      <c r="C42" s="752"/>
      <c r="D42" s="753"/>
      <c r="E42" s="114">
        <v>12038400</v>
      </c>
      <c r="F42" s="111"/>
      <c r="G42" s="113"/>
      <c r="H42" s="105"/>
      <c r="I42" s="105"/>
    </row>
    <row r="43" spans="1:72" s="71" customFormat="1" ht="25.5" customHeight="1" x14ac:dyDescent="0.2">
      <c r="A43" s="751" t="s">
        <v>88</v>
      </c>
      <c r="B43" s="752"/>
      <c r="C43" s="752"/>
      <c r="D43" s="753"/>
      <c r="E43" s="114">
        <v>185000000</v>
      </c>
      <c r="F43" s="111"/>
      <c r="G43" s="113"/>
      <c r="H43" s="105"/>
      <c r="I43" s="105"/>
    </row>
    <row r="44" spans="1:72" s="71" customFormat="1" x14ac:dyDescent="0.2">
      <c r="A44" s="751" t="s">
        <v>89</v>
      </c>
      <c r="B44" s="752"/>
      <c r="C44" s="752"/>
      <c r="D44" s="753"/>
      <c r="E44" s="114">
        <v>20000000</v>
      </c>
      <c r="F44" s="111"/>
      <c r="G44" s="113"/>
      <c r="H44" s="105"/>
      <c r="I44" s="105"/>
    </row>
    <row r="45" spans="1:72" s="71" customFormat="1" x14ac:dyDescent="0.2">
      <c r="A45" s="652" t="s">
        <v>45</v>
      </c>
      <c r="B45" s="653"/>
      <c r="C45" s="653"/>
      <c r="D45" s="654"/>
      <c r="E45" s="111">
        <f>SUM(E40:E44)</f>
        <v>3344000000</v>
      </c>
      <c r="F45" s="111">
        <f>+F39</f>
        <v>3344000000</v>
      </c>
      <c r="G45" s="113"/>
      <c r="H45" s="105"/>
      <c r="I45" s="105"/>
    </row>
    <row r="46" spans="1:72" s="71" customFormat="1" ht="14.25" customHeight="1" x14ac:dyDescent="0.2">
      <c r="A46" s="90"/>
      <c r="B46" s="90"/>
      <c r="C46" s="90"/>
      <c r="D46" s="106"/>
      <c r="E46" s="106"/>
      <c r="F46" s="106"/>
      <c r="G46" s="105"/>
      <c r="H46" s="105"/>
      <c r="I46" s="105"/>
    </row>
    <row r="47" spans="1:72" s="71" customFormat="1" x14ac:dyDescent="0.2">
      <c r="A47" s="88" t="s">
        <v>46</v>
      </c>
      <c r="BG47" s="76"/>
      <c r="BH47" s="76"/>
      <c r="BI47" s="76"/>
      <c r="BJ47" s="76"/>
      <c r="BK47" s="76"/>
      <c r="BL47" s="76"/>
      <c r="BM47" s="76"/>
      <c r="BN47" s="76"/>
      <c r="BO47" s="76"/>
      <c r="BP47" s="76"/>
      <c r="BQ47" s="76"/>
      <c r="BR47" s="76"/>
      <c r="BS47" s="76"/>
      <c r="BT47" s="76"/>
    </row>
    <row r="48" spans="1:72" s="71" customFormat="1" ht="18" customHeight="1" x14ac:dyDescent="0.2">
      <c r="A48" s="115" t="s">
        <v>90</v>
      </c>
      <c r="BG48" s="76"/>
      <c r="BH48" s="76"/>
      <c r="BI48" s="76"/>
      <c r="BJ48" s="76"/>
      <c r="BK48" s="76"/>
      <c r="BL48" s="76"/>
      <c r="BM48" s="76"/>
      <c r="BN48" s="76"/>
      <c r="BO48" s="76"/>
      <c r="BP48" s="76"/>
      <c r="BQ48" s="76"/>
      <c r="BR48" s="76"/>
      <c r="BS48" s="76"/>
      <c r="BT48" s="76"/>
    </row>
    <row r="49" spans="1:72" s="71" customFormat="1" ht="21.75" customHeight="1" x14ac:dyDescent="0.2">
      <c r="A49" s="655" t="s">
        <v>91</v>
      </c>
      <c r="B49" s="655"/>
      <c r="C49" s="655"/>
      <c r="D49" s="116" t="s">
        <v>92</v>
      </c>
      <c r="E49" s="117" t="s">
        <v>93</v>
      </c>
      <c r="F49" s="118"/>
      <c r="G49" s="118"/>
      <c r="H49" s="118"/>
      <c r="I49" s="118"/>
      <c r="BG49" s="76"/>
      <c r="BH49" s="76"/>
      <c r="BI49" s="76"/>
      <c r="BJ49" s="76"/>
      <c r="BK49" s="76"/>
      <c r="BL49" s="76"/>
      <c r="BM49" s="76"/>
      <c r="BN49" s="76"/>
      <c r="BO49" s="76"/>
      <c r="BP49" s="76"/>
      <c r="BQ49" s="76"/>
      <c r="BR49" s="76"/>
      <c r="BS49" s="76"/>
      <c r="BT49" s="76"/>
    </row>
    <row r="50" spans="1:72" s="71" customFormat="1" ht="33.75" customHeight="1" x14ac:dyDescent="0.2">
      <c r="A50" s="721" t="s">
        <v>94</v>
      </c>
      <c r="B50" s="722"/>
      <c r="C50" s="723"/>
      <c r="D50" s="119" t="s">
        <v>52</v>
      </c>
      <c r="E50" s="120">
        <v>4000</v>
      </c>
      <c r="F50" s="85"/>
      <c r="G50" s="85"/>
      <c r="H50" s="85"/>
      <c r="I50" s="85"/>
      <c r="BG50" s="76"/>
      <c r="BH50" s="76"/>
      <c r="BI50" s="76"/>
      <c r="BJ50" s="76"/>
      <c r="BK50" s="76"/>
      <c r="BL50" s="76"/>
      <c r="BM50" s="76"/>
      <c r="BN50" s="76"/>
      <c r="BO50" s="76"/>
      <c r="BP50" s="76"/>
      <c r="BQ50" s="76"/>
      <c r="BR50" s="76"/>
      <c r="BS50" s="76"/>
      <c r="BT50" s="76"/>
    </row>
    <row r="51" spans="1:72" s="71" customFormat="1" ht="27.75" customHeight="1" x14ac:dyDescent="0.2">
      <c r="A51" s="721" t="s">
        <v>95</v>
      </c>
      <c r="B51" s="722"/>
      <c r="C51" s="723"/>
      <c r="D51" s="121" t="s">
        <v>52</v>
      </c>
      <c r="E51" s="122">
        <v>0.05</v>
      </c>
      <c r="F51" s="123"/>
      <c r="G51" s="123"/>
      <c r="H51" s="123"/>
      <c r="I51" s="123"/>
      <c r="BG51" s="76"/>
      <c r="BH51" s="76"/>
      <c r="BI51" s="76"/>
      <c r="BJ51" s="76"/>
      <c r="BK51" s="76"/>
      <c r="BL51" s="76"/>
      <c r="BM51" s="76"/>
      <c r="BN51" s="76"/>
      <c r="BO51" s="76"/>
      <c r="BP51" s="76"/>
      <c r="BQ51" s="76"/>
      <c r="BR51" s="76"/>
      <c r="BS51" s="76"/>
      <c r="BT51" s="76"/>
    </row>
    <row r="52" spans="1:72" s="71" customFormat="1" ht="28.5" customHeight="1" x14ac:dyDescent="0.2">
      <c r="A52" s="124"/>
      <c r="B52" s="125"/>
      <c r="C52" s="125"/>
      <c r="D52" s="126"/>
      <c r="E52" s="127"/>
      <c r="F52" s="85"/>
      <c r="G52" s="85"/>
      <c r="H52" s="85"/>
      <c r="I52" s="85"/>
      <c r="BG52" s="76"/>
      <c r="BH52" s="76"/>
      <c r="BI52" s="76"/>
      <c r="BJ52" s="76"/>
      <c r="BK52" s="76"/>
      <c r="BL52" s="76"/>
      <c r="BM52" s="76"/>
      <c r="BN52" s="76"/>
      <c r="BO52" s="76"/>
      <c r="BP52" s="76"/>
      <c r="BQ52" s="76"/>
      <c r="BR52" s="76"/>
      <c r="BS52" s="76"/>
      <c r="BT52" s="76"/>
    </row>
    <row r="53" spans="1:72" s="71" customFormat="1" x14ac:dyDescent="0.2">
      <c r="A53" s="88" t="s">
        <v>57</v>
      </c>
      <c r="G53" s="666" t="s">
        <v>96</v>
      </c>
      <c r="H53" s="667"/>
      <c r="I53" s="667"/>
      <c r="J53" s="667"/>
      <c r="K53" s="667"/>
      <c r="L53" s="667"/>
      <c r="M53" s="667"/>
      <c r="N53" s="667"/>
      <c r="O53" s="667"/>
      <c r="P53" s="667"/>
      <c r="Q53" s="667"/>
      <c r="R53" s="668"/>
      <c r="BG53" s="76"/>
      <c r="BH53" s="76"/>
      <c r="BI53" s="76"/>
      <c r="BJ53" s="76"/>
      <c r="BK53" s="76"/>
      <c r="BL53" s="76"/>
      <c r="BM53" s="76"/>
      <c r="BN53" s="76"/>
      <c r="BO53" s="76"/>
      <c r="BP53" s="76"/>
      <c r="BQ53" s="76"/>
      <c r="BR53" s="76"/>
      <c r="BS53" s="76"/>
      <c r="BT53" s="76"/>
    </row>
    <row r="54" spans="1:72" s="71" customFormat="1" ht="15.75" x14ac:dyDescent="0.25">
      <c r="A54" s="724" t="s">
        <v>84</v>
      </c>
      <c r="B54" s="725"/>
      <c r="C54" s="725"/>
      <c r="D54" s="725"/>
      <c r="E54" s="725"/>
      <c r="F54" s="750"/>
      <c r="G54" s="128" t="s">
        <v>59</v>
      </c>
      <c r="H54" s="128" t="s">
        <v>60</v>
      </c>
      <c r="I54" s="128" t="s">
        <v>61</v>
      </c>
      <c r="J54" s="128" t="s">
        <v>62</v>
      </c>
      <c r="K54" s="128" t="s">
        <v>61</v>
      </c>
      <c r="L54" s="128" t="s">
        <v>63</v>
      </c>
      <c r="M54" s="128" t="s">
        <v>63</v>
      </c>
      <c r="N54" s="128" t="s">
        <v>62</v>
      </c>
      <c r="O54" s="128" t="s">
        <v>64</v>
      </c>
      <c r="P54" s="128" t="s">
        <v>65</v>
      </c>
      <c r="Q54" s="129" t="s">
        <v>66</v>
      </c>
      <c r="R54" s="129" t="s">
        <v>67</v>
      </c>
      <c r="BG54" s="76"/>
      <c r="BH54" s="76"/>
      <c r="BI54" s="76"/>
      <c r="BJ54" s="76"/>
      <c r="BK54" s="76"/>
      <c r="BL54" s="76"/>
      <c r="BM54" s="76"/>
      <c r="BN54" s="76"/>
      <c r="BO54" s="76"/>
      <c r="BP54" s="76"/>
      <c r="BQ54" s="76"/>
      <c r="BR54" s="76"/>
      <c r="BS54" s="76"/>
      <c r="BT54" s="76"/>
    </row>
    <row r="55" spans="1:72" s="132" customFormat="1" ht="31.5" customHeight="1" x14ac:dyDescent="0.25">
      <c r="A55" s="669" t="s">
        <v>85</v>
      </c>
      <c r="B55" s="670"/>
      <c r="C55" s="670"/>
      <c r="D55" s="670"/>
      <c r="E55" s="670"/>
      <c r="F55" s="671"/>
      <c r="G55" s="130" t="s">
        <v>69</v>
      </c>
      <c r="H55" s="121" t="s">
        <v>69</v>
      </c>
      <c r="I55" s="121" t="s">
        <v>69</v>
      </c>
      <c r="J55" s="131" t="s">
        <v>69</v>
      </c>
      <c r="K55" s="131" t="s">
        <v>69</v>
      </c>
      <c r="L55" s="131" t="s">
        <v>69</v>
      </c>
      <c r="M55" s="121" t="s">
        <v>69</v>
      </c>
      <c r="N55" s="131" t="s">
        <v>69</v>
      </c>
      <c r="O55" s="131"/>
      <c r="P55" s="131"/>
      <c r="Q55" s="131"/>
      <c r="R55" s="131"/>
      <c r="BG55" s="133"/>
      <c r="BH55" s="133"/>
      <c r="BI55" s="133"/>
      <c r="BJ55" s="133"/>
      <c r="BK55" s="133"/>
      <c r="BL55" s="133"/>
      <c r="BM55" s="133"/>
      <c r="BN55" s="133"/>
      <c r="BO55" s="133"/>
      <c r="BP55" s="133"/>
      <c r="BQ55" s="133"/>
      <c r="BR55" s="133"/>
      <c r="BS55" s="133"/>
      <c r="BT55" s="133"/>
    </row>
    <row r="56" spans="1:72" s="132" customFormat="1" ht="15.75" customHeight="1" x14ac:dyDescent="0.25">
      <c r="A56" s="669" t="s">
        <v>86</v>
      </c>
      <c r="B56" s="670"/>
      <c r="C56" s="670"/>
      <c r="D56" s="670"/>
      <c r="E56" s="670"/>
      <c r="F56" s="671"/>
      <c r="G56" s="134"/>
      <c r="H56" s="135" t="s">
        <v>69</v>
      </c>
      <c r="I56" s="135" t="s">
        <v>69</v>
      </c>
      <c r="J56" s="136" t="s">
        <v>69</v>
      </c>
      <c r="K56" s="136" t="s">
        <v>69</v>
      </c>
      <c r="L56" s="136" t="s">
        <v>69</v>
      </c>
      <c r="M56" s="135" t="s">
        <v>69</v>
      </c>
      <c r="N56" s="136" t="s">
        <v>69</v>
      </c>
      <c r="O56" s="136" t="s">
        <v>69</v>
      </c>
      <c r="P56" s="136" t="s">
        <v>69</v>
      </c>
      <c r="Q56" s="136" t="s">
        <v>69</v>
      </c>
      <c r="R56" s="136" t="s">
        <v>69</v>
      </c>
      <c r="BG56" s="133"/>
      <c r="BH56" s="133"/>
      <c r="BI56" s="133"/>
      <c r="BJ56" s="133"/>
      <c r="BK56" s="133"/>
      <c r="BL56" s="133"/>
      <c r="BM56" s="133"/>
      <c r="BN56" s="133"/>
      <c r="BO56" s="133"/>
      <c r="BP56" s="133"/>
      <c r="BQ56" s="133"/>
      <c r="BR56" s="133"/>
      <c r="BS56" s="133"/>
      <c r="BT56" s="133"/>
    </row>
    <row r="57" spans="1:72" s="132" customFormat="1" ht="15" customHeight="1" x14ac:dyDescent="0.25">
      <c r="A57" s="669" t="s">
        <v>87</v>
      </c>
      <c r="B57" s="670"/>
      <c r="C57" s="670"/>
      <c r="D57" s="670"/>
      <c r="E57" s="670"/>
      <c r="F57" s="671"/>
      <c r="G57" s="134"/>
      <c r="H57" s="135" t="s">
        <v>69</v>
      </c>
      <c r="I57" s="135" t="s">
        <v>69</v>
      </c>
      <c r="J57" s="136" t="s">
        <v>69</v>
      </c>
      <c r="K57" s="136" t="s">
        <v>69</v>
      </c>
      <c r="L57" s="136" t="s">
        <v>69</v>
      </c>
      <c r="M57" s="135" t="s">
        <v>69</v>
      </c>
      <c r="N57" s="136" t="s">
        <v>69</v>
      </c>
      <c r="O57" s="136" t="s">
        <v>69</v>
      </c>
      <c r="P57" s="136"/>
      <c r="Q57" s="136"/>
      <c r="R57" s="136"/>
      <c r="BG57" s="133"/>
      <c r="BH57" s="133"/>
      <c r="BI57" s="133"/>
      <c r="BJ57" s="133"/>
      <c r="BK57" s="133"/>
      <c r="BL57" s="133"/>
      <c r="BM57" s="133"/>
      <c r="BN57" s="133"/>
      <c r="BO57" s="133"/>
      <c r="BP57" s="133"/>
      <c r="BQ57" s="133"/>
      <c r="BR57" s="133"/>
      <c r="BS57" s="133"/>
      <c r="BT57" s="133"/>
    </row>
    <row r="58" spans="1:72" s="132" customFormat="1" x14ac:dyDescent="0.25">
      <c r="A58" s="669" t="s">
        <v>88</v>
      </c>
      <c r="B58" s="670"/>
      <c r="C58" s="670"/>
      <c r="D58" s="670"/>
      <c r="E58" s="670"/>
      <c r="F58" s="671"/>
      <c r="G58" s="134"/>
      <c r="H58" s="135" t="s">
        <v>69</v>
      </c>
      <c r="I58" s="135" t="s">
        <v>69</v>
      </c>
      <c r="J58" s="136" t="s">
        <v>69</v>
      </c>
      <c r="K58" s="136" t="s">
        <v>69</v>
      </c>
      <c r="L58" s="136" t="s">
        <v>69</v>
      </c>
      <c r="M58" s="135" t="s">
        <v>69</v>
      </c>
      <c r="N58" s="136" t="s">
        <v>69</v>
      </c>
      <c r="O58" s="136" t="s">
        <v>69</v>
      </c>
      <c r="P58" s="136" t="s">
        <v>69</v>
      </c>
      <c r="Q58" s="136" t="s">
        <v>69</v>
      </c>
      <c r="R58" s="136" t="s">
        <v>69</v>
      </c>
    </row>
    <row r="59" spans="1:72" s="132" customFormat="1" x14ac:dyDescent="0.25">
      <c r="A59" s="669" t="s">
        <v>89</v>
      </c>
      <c r="B59" s="670"/>
      <c r="C59" s="670"/>
      <c r="D59" s="670"/>
      <c r="E59" s="670"/>
      <c r="F59" s="671"/>
      <c r="G59" s="134"/>
      <c r="H59" s="135" t="s">
        <v>69</v>
      </c>
      <c r="I59" s="135" t="s">
        <v>69</v>
      </c>
      <c r="J59" s="136" t="s">
        <v>69</v>
      </c>
      <c r="K59" s="136" t="s">
        <v>69</v>
      </c>
      <c r="L59" s="136" t="s">
        <v>69</v>
      </c>
      <c r="M59" s="135" t="s">
        <v>69</v>
      </c>
      <c r="N59" s="136" t="s">
        <v>69</v>
      </c>
      <c r="O59" s="136" t="s">
        <v>69</v>
      </c>
      <c r="P59" s="136" t="s">
        <v>69</v>
      </c>
      <c r="Q59" s="136" t="s">
        <v>69</v>
      </c>
      <c r="R59" s="136" t="s">
        <v>69</v>
      </c>
    </row>
    <row r="60" spans="1:72" s="71" customFormat="1" ht="15" customHeight="1" x14ac:dyDescent="0.2">
      <c r="A60" s="123"/>
      <c r="B60" s="123"/>
      <c r="C60" s="123"/>
      <c r="D60" s="123"/>
      <c r="E60" s="123"/>
      <c r="F60" s="123"/>
      <c r="G60" s="90"/>
      <c r="H60" s="90"/>
      <c r="I60" s="92"/>
      <c r="J60" s="137"/>
      <c r="K60" s="137"/>
      <c r="L60" s="137"/>
      <c r="M60" s="137"/>
      <c r="N60" s="137"/>
      <c r="O60" s="137"/>
      <c r="P60" s="137"/>
      <c r="Q60" s="137"/>
      <c r="R60" s="137"/>
    </row>
    <row r="61" spans="1:72" s="71" customFormat="1" x14ac:dyDescent="0.2"/>
    <row r="62" spans="1:72" s="71" customFormat="1" x14ac:dyDescent="0.2">
      <c r="A62" s="88" t="s">
        <v>97</v>
      </c>
      <c r="BG62" s="76"/>
      <c r="BH62" s="76"/>
      <c r="BI62" s="76"/>
      <c r="BJ62" s="76"/>
      <c r="BK62" s="76"/>
      <c r="BL62" s="76"/>
      <c r="BM62" s="76"/>
      <c r="BN62" s="76"/>
      <c r="BO62" s="76"/>
      <c r="BP62" s="76"/>
      <c r="BQ62" s="76"/>
      <c r="BR62" s="76"/>
      <c r="BS62" s="76"/>
      <c r="BT62" s="76"/>
    </row>
    <row r="63" spans="1:72" s="71" customFormat="1" x14ac:dyDescent="0.2">
      <c r="A63" s="71" t="s">
        <v>98</v>
      </c>
      <c r="BG63" s="76"/>
      <c r="BH63" s="76"/>
      <c r="BI63" s="76"/>
      <c r="BJ63" s="76"/>
      <c r="BK63" s="76"/>
      <c r="BL63" s="76"/>
      <c r="BM63" s="76"/>
      <c r="BN63" s="76"/>
      <c r="BO63" s="76"/>
      <c r="BP63" s="76"/>
      <c r="BQ63" s="76"/>
      <c r="BR63" s="76"/>
      <c r="BS63" s="76"/>
      <c r="BT63" s="76"/>
    </row>
    <row r="64" spans="1:72" s="71" customFormat="1" x14ac:dyDescent="0.2">
      <c r="BG64" s="76"/>
      <c r="BH64" s="76"/>
      <c r="BI64" s="76"/>
      <c r="BJ64" s="76"/>
      <c r="BK64" s="76"/>
      <c r="BL64" s="76"/>
      <c r="BM64" s="76"/>
      <c r="BN64" s="76"/>
      <c r="BO64" s="76"/>
      <c r="BP64" s="76"/>
      <c r="BQ64" s="76"/>
      <c r="BR64" s="76"/>
      <c r="BS64" s="76"/>
      <c r="BT64" s="76"/>
    </row>
    <row r="65" spans="1:72" s="71" customFormat="1" x14ac:dyDescent="0.2">
      <c r="BG65" s="76"/>
      <c r="BH65" s="76"/>
      <c r="BI65" s="76"/>
      <c r="BJ65" s="76"/>
      <c r="BK65" s="76"/>
      <c r="BL65" s="76"/>
      <c r="BM65" s="76"/>
      <c r="BN65" s="76"/>
      <c r="BO65" s="76"/>
      <c r="BP65" s="76"/>
      <c r="BQ65" s="76"/>
      <c r="BR65" s="76"/>
      <c r="BS65" s="76"/>
      <c r="BT65" s="76"/>
    </row>
    <row r="66" spans="1:72" s="71" customFormat="1" x14ac:dyDescent="0.2">
      <c r="BG66" s="76"/>
      <c r="BH66" s="76"/>
      <c r="BI66" s="76"/>
      <c r="BJ66" s="76"/>
      <c r="BK66" s="76"/>
      <c r="BL66" s="76"/>
      <c r="BM66" s="76"/>
      <c r="BN66" s="76"/>
      <c r="BO66" s="76"/>
      <c r="BP66" s="76"/>
      <c r="BQ66" s="76"/>
      <c r="BR66" s="76"/>
      <c r="BS66" s="76"/>
      <c r="BT66" s="76"/>
    </row>
    <row r="67" spans="1:72" s="71" customFormat="1" x14ac:dyDescent="0.2">
      <c r="BG67" s="76"/>
      <c r="BH67" s="76"/>
      <c r="BI67" s="76"/>
      <c r="BJ67" s="76"/>
      <c r="BK67" s="76"/>
      <c r="BL67" s="76"/>
      <c r="BM67" s="76"/>
      <c r="BN67" s="76"/>
      <c r="BO67" s="76"/>
      <c r="BP67" s="76"/>
      <c r="BQ67" s="76"/>
      <c r="BR67" s="76"/>
      <c r="BS67" s="76"/>
      <c r="BT67" s="76"/>
    </row>
    <row r="68" spans="1:72" s="71" customFormat="1" x14ac:dyDescent="0.2">
      <c r="BG68" s="76"/>
      <c r="BH68" s="76"/>
      <c r="BI68" s="76"/>
      <c r="BJ68" s="76"/>
      <c r="BK68" s="76"/>
      <c r="BL68" s="76"/>
      <c r="BM68" s="76"/>
      <c r="BN68" s="76"/>
      <c r="BO68" s="76"/>
      <c r="BP68" s="76"/>
      <c r="BQ68" s="76"/>
      <c r="BR68" s="76"/>
      <c r="BS68" s="76"/>
      <c r="BT68" s="76"/>
    </row>
    <row r="69" spans="1:72" s="71" customFormat="1" x14ac:dyDescent="0.2">
      <c r="BG69" s="76"/>
      <c r="BH69" s="76"/>
      <c r="BI69" s="76"/>
      <c r="BJ69" s="76"/>
      <c r="BK69" s="76"/>
      <c r="BL69" s="76"/>
      <c r="BM69" s="76"/>
      <c r="BN69" s="76"/>
      <c r="BO69" s="76"/>
      <c r="BP69" s="76"/>
      <c r="BQ69" s="76"/>
      <c r="BR69" s="76"/>
      <c r="BS69" s="76"/>
      <c r="BT69" s="76"/>
    </row>
    <row r="70" spans="1:72" s="71" customFormat="1" x14ac:dyDescent="0.2">
      <c r="BG70" s="76"/>
      <c r="BH70" s="76"/>
      <c r="BI70" s="76"/>
      <c r="BJ70" s="76"/>
      <c r="BK70" s="76"/>
      <c r="BL70" s="76"/>
      <c r="BM70" s="76"/>
      <c r="BN70" s="76"/>
      <c r="BO70" s="76"/>
      <c r="BP70" s="76"/>
      <c r="BQ70" s="76"/>
      <c r="BR70" s="76"/>
      <c r="BS70" s="76"/>
      <c r="BT70" s="76"/>
    </row>
    <row r="71" spans="1:72" s="71" customFormat="1" x14ac:dyDescent="0.2">
      <c r="BG71" s="76"/>
      <c r="BH71" s="76"/>
      <c r="BI71" s="76"/>
      <c r="BJ71" s="76"/>
      <c r="BK71" s="76"/>
      <c r="BL71" s="76"/>
      <c r="BM71" s="76"/>
      <c r="BN71" s="76"/>
      <c r="BO71" s="76"/>
      <c r="BP71" s="76"/>
      <c r="BQ71" s="76"/>
      <c r="BR71" s="76"/>
      <c r="BS71" s="76"/>
      <c r="BT71" s="76"/>
    </row>
    <row r="72" spans="1:72" s="71" customFormat="1" x14ac:dyDescent="0.2">
      <c r="BG72" s="76"/>
      <c r="BH72" s="76"/>
      <c r="BI72" s="76"/>
      <c r="BJ72" s="76"/>
      <c r="BK72" s="76"/>
      <c r="BL72" s="76"/>
      <c r="BM72" s="76"/>
      <c r="BN72" s="76"/>
      <c r="BO72" s="76"/>
      <c r="BP72" s="76"/>
      <c r="BQ72" s="76"/>
      <c r="BR72" s="76"/>
      <c r="BS72" s="76"/>
      <c r="BT72" s="76"/>
    </row>
    <row r="73" spans="1:72" s="71" customFormat="1" x14ac:dyDescent="0.2">
      <c r="BG73" s="76"/>
      <c r="BH73" s="76"/>
      <c r="BI73" s="76"/>
      <c r="BJ73" s="76"/>
      <c r="BK73" s="76"/>
      <c r="BL73" s="76"/>
      <c r="BM73" s="76"/>
      <c r="BN73" s="76"/>
      <c r="BO73" s="76"/>
      <c r="BP73" s="76"/>
      <c r="BQ73" s="76"/>
      <c r="BR73" s="76"/>
      <c r="BS73" s="76"/>
      <c r="BT73" s="76"/>
    </row>
    <row r="74" spans="1:72" x14ac:dyDescent="0.2">
      <c r="A74" s="71"/>
      <c r="B74" s="71"/>
      <c r="C74" s="71"/>
      <c r="D74" s="71"/>
      <c r="E74" s="71"/>
      <c r="F74" s="71"/>
      <c r="G74" s="71"/>
      <c r="H74" s="71"/>
      <c r="I74" s="71"/>
      <c r="J74" s="71"/>
      <c r="Y74" s="71"/>
      <c r="Z74" s="71"/>
      <c r="AA74" s="71"/>
      <c r="AB74" s="71"/>
      <c r="AC74" s="71"/>
      <c r="AD74" s="71"/>
      <c r="AE74" s="71"/>
      <c r="AF74" s="71"/>
      <c r="AG74" s="71"/>
      <c r="AH74" s="71"/>
      <c r="AI74" s="71"/>
      <c r="AJ74" s="71"/>
      <c r="AK74" s="71"/>
      <c r="AL74" s="71"/>
      <c r="AM74" s="71"/>
    </row>
    <row r="75" spans="1:72" x14ac:dyDescent="0.2">
      <c r="A75" s="71"/>
      <c r="B75" s="71"/>
      <c r="C75" s="71"/>
      <c r="D75" s="71"/>
      <c r="E75" s="71"/>
      <c r="F75" s="71"/>
      <c r="G75" s="71"/>
      <c r="H75" s="71"/>
      <c r="I75" s="71"/>
      <c r="J75" s="71"/>
      <c r="Y75" s="71"/>
      <c r="Z75" s="71"/>
      <c r="AA75" s="71"/>
      <c r="AB75" s="71"/>
      <c r="AC75" s="71"/>
      <c r="AD75" s="71"/>
      <c r="AE75" s="71"/>
      <c r="AF75" s="71"/>
      <c r="AG75" s="71"/>
      <c r="AH75" s="71"/>
      <c r="AI75" s="71"/>
      <c r="AJ75" s="71"/>
      <c r="AK75" s="71"/>
      <c r="AL75" s="71"/>
      <c r="AM75" s="71"/>
    </row>
    <row r="76" spans="1:72" x14ac:dyDescent="0.2">
      <c r="A76" s="71"/>
      <c r="B76" s="71"/>
      <c r="C76" s="71"/>
      <c r="D76" s="71"/>
      <c r="E76" s="71"/>
      <c r="F76" s="71"/>
      <c r="G76" s="71"/>
      <c r="H76" s="71"/>
      <c r="I76" s="71"/>
      <c r="J76" s="71"/>
      <c r="Y76" s="71"/>
      <c r="Z76" s="71"/>
      <c r="AA76" s="71"/>
      <c r="AB76" s="71"/>
      <c r="AC76" s="71"/>
      <c r="AD76" s="71"/>
      <c r="AE76" s="71"/>
      <c r="AF76" s="71"/>
      <c r="AG76" s="71"/>
      <c r="AH76" s="71"/>
      <c r="AI76" s="71"/>
      <c r="AJ76" s="71"/>
      <c r="AK76" s="71"/>
      <c r="AL76" s="71"/>
      <c r="AM76" s="71"/>
    </row>
    <row r="77" spans="1:72" x14ac:dyDescent="0.2">
      <c r="A77" s="71"/>
      <c r="B77" s="71"/>
      <c r="C77" s="71"/>
      <c r="D77" s="71"/>
      <c r="E77" s="71"/>
      <c r="F77" s="71"/>
      <c r="G77" s="71"/>
      <c r="H77" s="71"/>
      <c r="I77" s="71"/>
      <c r="J77" s="71"/>
      <c r="Y77" s="71"/>
      <c r="Z77" s="71"/>
      <c r="AA77" s="71"/>
      <c r="AB77" s="71"/>
      <c r="AC77" s="71"/>
      <c r="AD77" s="71"/>
      <c r="AE77" s="71"/>
      <c r="AF77" s="71"/>
      <c r="AG77" s="71"/>
      <c r="AH77" s="71"/>
      <c r="AI77" s="71"/>
      <c r="AJ77" s="71"/>
      <c r="AK77" s="71"/>
      <c r="AL77" s="71"/>
      <c r="AM77" s="71"/>
    </row>
    <row r="78" spans="1:72" x14ac:dyDescent="0.2">
      <c r="A78" s="71"/>
      <c r="B78" s="71"/>
      <c r="C78" s="71"/>
      <c r="D78" s="71"/>
      <c r="E78" s="71"/>
      <c r="F78" s="71"/>
      <c r="G78" s="71"/>
      <c r="H78" s="71"/>
      <c r="I78" s="71"/>
      <c r="J78" s="71"/>
      <c r="Y78" s="71"/>
      <c r="Z78" s="71"/>
      <c r="AA78" s="71"/>
      <c r="AB78" s="71"/>
      <c r="AC78" s="71"/>
      <c r="AD78" s="71"/>
      <c r="AE78" s="71"/>
      <c r="AF78" s="71"/>
      <c r="AG78" s="71"/>
      <c r="AH78" s="71"/>
      <c r="AI78" s="71"/>
      <c r="AJ78" s="71"/>
      <c r="AK78" s="71"/>
      <c r="AL78" s="71"/>
      <c r="AM78" s="71"/>
    </row>
    <row r="79" spans="1:72" x14ac:dyDescent="0.2">
      <c r="A79" s="71"/>
      <c r="B79" s="71"/>
      <c r="C79" s="71"/>
      <c r="D79" s="71"/>
      <c r="E79" s="71"/>
      <c r="F79" s="71"/>
      <c r="G79" s="71"/>
      <c r="H79" s="71"/>
      <c r="I79" s="71"/>
      <c r="J79" s="71"/>
      <c r="Y79" s="71"/>
      <c r="Z79" s="71"/>
      <c r="AA79" s="71"/>
      <c r="AB79" s="71"/>
      <c r="AC79" s="71"/>
      <c r="AD79" s="71"/>
      <c r="AE79" s="71"/>
      <c r="AF79" s="71"/>
      <c r="AG79" s="71"/>
      <c r="AH79" s="71"/>
      <c r="AI79" s="71"/>
      <c r="AJ79" s="71"/>
      <c r="AK79" s="71"/>
      <c r="AL79" s="71"/>
      <c r="AM79" s="71"/>
    </row>
    <row r="80" spans="1:72" x14ac:dyDescent="0.2">
      <c r="A80" s="71"/>
      <c r="B80" s="71"/>
      <c r="C80" s="71"/>
      <c r="D80" s="90"/>
      <c r="E80" s="71"/>
      <c r="F80" s="71"/>
      <c r="G80" s="71"/>
      <c r="H80" s="71"/>
      <c r="I80" s="71"/>
      <c r="J80" s="71"/>
    </row>
    <row r="81" spans="1:72" x14ac:dyDescent="0.2">
      <c r="A81" s="71"/>
      <c r="B81" s="71"/>
      <c r="C81" s="71"/>
      <c r="D81" s="90"/>
      <c r="E81" s="71"/>
      <c r="F81" s="71"/>
      <c r="G81" s="71"/>
      <c r="H81" s="71"/>
      <c r="I81" s="71"/>
      <c r="J81" s="71"/>
    </row>
    <row r="82" spans="1:72" s="71" customFormat="1" x14ac:dyDescent="0.2">
      <c r="D82" s="90"/>
      <c r="Y82" s="76"/>
      <c r="Z82" s="76"/>
      <c r="AA82" s="76"/>
      <c r="AB82" s="76"/>
      <c r="AC82" s="76"/>
      <c r="AD82" s="76"/>
      <c r="AE82" s="76"/>
      <c r="AF82" s="76"/>
      <c r="AG82" s="76"/>
      <c r="AH82" s="76"/>
      <c r="AI82" s="76"/>
      <c r="AJ82" s="76"/>
      <c r="AK82" s="76"/>
      <c r="AL82" s="76"/>
      <c r="AM82" s="76"/>
      <c r="BG82" s="76"/>
      <c r="BH82" s="76"/>
      <c r="BI82" s="76"/>
      <c r="BJ82" s="76"/>
      <c r="BK82" s="76"/>
      <c r="BL82" s="76"/>
      <c r="BM82" s="76"/>
      <c r="BN82" s="76"/>
      <c r="BO82" s="76"/>
      <c r="BP82" s="76"/>
      <c r="BQ82" s="76"/>
      <c r="BR82" s="76"/>
      <c r="BS82" s="76"/>
      <c r="BT82" s="76"/>
    </row>
    <row r="83" spans="1:72" s="71" customFormat="1" x14ac:dyDescent="0.2">
      <c r="D83" s="90"/>
      <c r="Y83" s="76"/>
      <c r="Z83" s="76"/>
      <c r="AA83" s="76"/>
      <c r="AB83" s="76"/>
      <c r="AC83" s="76"/>
      <c r="AD83" s="76"/>
      <c r="AE83" s="76"/>
      <c r="AF83" s="76"/>
      <c r="AG83" s="76"/>
      <c r="AH83" s="76"/>
      <c r="AI83" s="76"/>
      <c r="AJ83" s="76"/>
      <c r="AK83" s="76"/>
      <c r="AL83" s="76"/>
      <c r="AM83" s="76"/>
      <c r="BG83" s="76"/>
      <c r="BH83" s="76"/>
      <c r="BI83" s="76"/>
      <c r="BJ83" s="76"/>
      <c r="BK83" s="76"/>
      <c r="BL83" s="76"/>
      <c r="BM83" s="76"/>
      <c r="BN83" s="76"/>
      <c r="BO83" s="76"/>
      <c r="BP83" s="76"/>
      <c r="BQ83" s="76"/>
      <c r="BR83" s="76"/>
      <c r="BS83" s="76"/>
      <c r="BT83" s="76"/>
    </row>
    <row r="84" spans="1:72" s="71" customFormat="1" x14ac:dyDescent="0.2">
      <c r="Y84" s="76"/>
      <c r="Z84" s="76"/>
      <c r="AA84" s="76"/>
      <c r="AB84" s="76"/>
      <c r="AC84" s="76"/>
      <c r="AD84" s="76"/>
      <c r="AE84" s="76"/>
      <c r="AF84" s="76"/>
      <c r="AG84" s="76"/>
      <c r="AH84" s="76"/>
      <c r="AI84" s="76"/>
      <c r="AJ84" s="76"/>
      <c r="AK84" s="76"/>
      <c r="AL84" s="76"/>
      <c r="AM84" s="76"/>
      <c r="BG84" s="76"/>
      <c r="BH84" s="76"/>
      <c r="BI84" s="76"/>
      <c r="BJ84" s="76"/>
      <c r="BK84" s="76"/>
      <c r="BL84" s="76"/>
      <c r="BM84" s="76"/>
      <c r="BN84" s="76"/>
      <c r="BO84" s="76"/>
      <c r="BP84" s="76"/>
      <c r="BQ84" s="76"/>
      <c r="BR84" s="76"/>
      <c r="BS84" s="76"/>
      <c r="BT84" s="76"/>
    </row>
    <row r="85" spans="1:72" s="71" customFormat="1" x14ac:dyDescent="0.2">
      <c r="Y85" s="76"/>
      <c r="Z85" s="76"/>
      <c r="AA85" s="76"/>
      <c r="AB85" s="76"/>
      <c r="AC85" s="76"/>
      <c r="AD85" s="76"/>
      <c r="AE85" s="76"/>
      <c r="AF85" s="76"/>
      <c r="AG85" s="76"/>
      <c r="AH85" s="76"/>
      <c r="AI85" s="76"/>
      <c r="AJ85" s="76"/>
      <c r="AK85" s="76"/>
      <c r="AL85" s="76"/>
      <c r="AM85" s="76"/>
      <c r="BG85" s="76"/>
      <c r="BH85" s="76"/>
      <c r="BI85" s="76"/>
      <c r="BJ85" s="76"/>
      <c r="BK85" s="76"/>
      <c r="BL85" s="76"/>
      <c r="BM85" s="76"/>
      <c r="BN85" s="76"/>
      <c r="BO85" s="76"/>
      <c r="BP85" s="76"/>
      <c r="BQ85" s="76"/>
      <c r="BR85" s="76"/>
      <c r="BS85" s="76"/>
      <c r="BT85" s="76"/>
    </row>
    <row r="86" spans="1:72" s="71" customFormat="1" x14ac:dyDescent="0.2">
      <c r="Y86" s="76"/>
      <c r="Z86" s="76"/>
      <c r="AA86" s="76"/>
      <c r="AB86" s="76"/>
      <c r="AC86" s="76"/>
      <c r="AD86" s="76"/>
      <c r="AE86" s="76"/>
      <c r="AF86" s="76"/>
      <c r="AG86" s="76"/>
      <c r="AH86" s="76"/>
      <c r="AI86" s="76"/>
      <c r="AJ86" s="76"/>
      <c r="AK86" s="76"/>
      <c r="AL86" s="76"/>
      <c r="AM86" s="76"/>
      <c r="BG86" s="76"/>
      <c r="BH86" s="76"/>
      <c r="BI86" s="76"/>
      <c r="BJ86" s="76"/>
      <c r="BK86" s="76"/>
      <c r="BL86" s="76"/>
      <c r="BM86" s="76"/>
      <c r="BN86" s="76"/>
      <c r="BO86" s="76"/>
      <c r="BP86" s="76"/>
      <c r="BQ86" s="76"/>
      <c r="BR86" s="76"/>
      <c r="BS86" s="76"/>
      <c r="BT86" s="76"/>
    </row>
    <row r="87" spans="1:72" s="71" customFormat="1" x14ac:dyDescent="0.2">
      <c r="Y87" s="76"/>
      <c r="Z87" s="76"/>
      <c r="AA87" s="76"/>
      <c r="AB87" s="76"/>
      <c r="AC87" s="76"/>
      <c r="AD87" s="76"/>
      <c r="AE87" s="76"/>
      <c r="AF87" s="76"/>
      <c r="AG87" s="76"/>
      <c r="AH87" s="76"/>
      <c r="AI87" s="76"/>
      <c r="AJ87" s="76"/>
      <c r="AK87" s="76"/>
      <c r="AL87" s="76"/>
      <c r="AM87" s="76"/>
      <c r="BG87" s="76"/>
      <c r="BH87" s="76"/>
      <c r="BI87" s="76"/>
      <c r="BJ87" s="76"/>
      <c r="BK87" s="76"/>
      <c r="BL87" s="76"/>
      <c r="BM87" s="76"/>
      <c r="BN87" s="76"/>
      <c r="BO87" s="76"/>
      <c r="BP87" s="76"/>
      <c r="BQ87" s="76"/>
      <c r="BR87" s="76"/>
      <c r="BS87" s="76"/>
      <c r="BT87" s="76"/>
    </row>
    <row r="88" spans="1:72" s="71" customFormat="1" x14ac:dyDescent="0.2">
      <c r="Y88" s="76"/>
      <c r="Z88" s="76"/>
      <c r="AA88" s="76"/>
      <c r="AB88" s="76"/>
      <c r="AC88" s="76"/>
      <c r="AD88" s="76"/>
      <c r="AE88" s="76"/>
      <c r="AF88" s="76"/>
      <c r="AG88" s="76"/>
      <c r="AH88" s="76"/>
      <c r="AI88" s="76"/>
      <c r="AJ88" s="76"/>
      <c r="AK88" s="76"/>
      <c r="AL88" s="76"/>
      <c r="AM88" s="76"/>
      <c r="BG88" s="76"/>
      <c r="BH88" s="76"/>
      <c r="BI88" s="76"/>
      <c r="BJ88" s="76"/>
      <c r="BK88" s="76"/>
      <c r="BL88" s="76"/>
      <c r="BM88" s="76"/>
      <c r="BN88" s="76"/>
      <c r="BO88" s="76"/>
      <c r="BP88" s="76"/>
      <c r="BQ88" s="76"/>
      <c r="BR88" s="76"/>
      <c r="BS88" s="76"/>
      <c r="BT88" s="76"/>
    </row>
    <row r="89" spans="1:72" s="71" customFormat="1" x14ac:dyDescent="0.2">
      <c r="Y89" s="76"/>
      <c r="Z89" s="76"/>
      <c r="AA89" s="76"/>
      <c r="AB89" s="76"/>
      <c r="AC89" s="76"/>
      <c r="AD89" s="76"/>
      <c r="AE89" s="76"/>
      <c r="AF89" s="76"/>
      <c r="AG89" s="76"/>
      <c r="AH89" s="76"/>
      <c r="AI89" s="76"/>
      <c r="AJ89" s="76"/>
      <c r="AK89" s="76"/>
      <c r="AL89" s="76"/>
      <c r="AM89" s="76"/>
      <c r="BG89" s="76"/>
      <c r="BH89" s="76"/>
      <c r="BI89" s="76"/>
      <c r="BJ89" s="76"/>
      <c r="BK89" s="76"/>
      <c r="BL89" s="76"/>
      <c r="BM89" s="76"/>
      <c r="BN89" s="76"/>
      <c r="BO89" s="76"/>
      <c r="BP89" s="76"/>
      <c r="BQ89" s="76"/>
      <c r="BR89" s="76"/>
      <c r="BS89" s="76"/>
      <c r="BT89" s="76"/>
    </row>
    <row r="90" spans="1:72" s="71" customFormat="1" x14ac:dyDescent="0.2">
      <c r="Y90" s="76"/>
      <c r="Z90" s="76"/>
      <c r="AA90" s="76"/>
      <c r="AB90" s="76"/>
      <c r="AC90" s="76"/>
      <c r="AD90" s="76"/>
      <c r="AE90" s="76"/>
      <c r="AF90" s="76"/>
      <c r="AG90" s="76"/>
      <c r="AH90" s="76"/>
      <c r="AI90" s="76"/>
      <c r="AJ90" s="76"/>
      <c r="AK90" s="76"/>
      <c r="AL90" s="76"/>
      <c r="AM90" s="76"/>
      <c r="BG90" s="76"/>
      <c r="BH90" s="76"/>
      <c r="BI90" s="76"/>
      <c r="BJ90" s="76"/>
      <c r="BK90" s="76"/>
      <c r="BL90" s="76"/>
      <c r="BM90" s="76"/>
      <c r="BN90" s="76"/>
      <c r="BO90" s="76"/>
      <c r="BP90" s="76"/>
      <c r="BQ90" s="76"/>
      <c r="BR90" s="76"/>
      <c r="BS90" s="76"/>
      <c r="BT90" s="76"/>
    </row>
    <row r="91" spans="1:72" s="71" customFormat="1" x14ac:dyDescent="0.2">
      <c r="Y91" s="76"/>
      <c r="Z91" s="76"/>
      <c r="AA91" s="76"/>
      <c r="AB91" s="76"/>
      <c r="AC91" s="76"/>
      <c r="AD91" s="76"/>
      <c r="AE91" s="76"/>
      <c r="AF91" s="76"/>
      <c r="AG91" s="76"/>
      <c r="AH91" s="76"/>
      <c r="AI91" s="76"/>
      <c r="AJ91" s="76"/>
      <c r="AK91" s="76"/>
      <c r="AL91" s="76"/>
      <c r="AM91" s="76"/>
      <c r="BG91" s="76"/>
      <c r="BH91" s="76"/>
      <c r="BI91" s="76"/>
      <c r="BJ91" s="76"/>
      <c r="BK91" s="76"/>
      <c r="BL91" s="76"/>
      <c r="BM91" s="76"/>
      <c r="BN91" s="76"/>
      <c r="BO91" s="76"/>
      <c r="BP91" s="76"/>
      <c r="BQ91" s="76"/>
      <c r="BR91" s="76"/>
      <c r="BS91" s="76"/>
      <c r="BT91" s="76"/>
    </row>
    <row r="92" spans="1:72" s="71" customFormat="1" x14ac:dyDescent="0.2">
      <c r="Y92" s="76"/>
      <c r="Z92" s="76"/>
      <c r="AA92" s="76"/>
      <c r="AB92" s="76"/>
      <c r="AC92" s="76"/>
      <c r="AD92" s="76"/>
      <c r="AE92" s="76"/>
      <c r="AF92" s="76"/>
      <c r="AG92" s="76"/>
      <c r="AH92" s="76"/>
      <c r="AI92" s="76"/>
      <c r="AJ92" s="76"/>
      <c r="AK92" s="76"/>
      <c r="AL92" s="76"/>
      <c r="AM92" s="76"/>
      <c r="BG92" s="76"/>
      <c r="BH92" s="76"/>
      <c r="BI92" s="76"/>
      <c r="BJ92" s="76"/>
      <c r="BK92" s="76"/>
      <c r="BL92" s="76"/>
      <c r="BM92" s="76"/>
      <c r="BN92" s="76"/>
      <c r="BO92" s="76"/>
      <c r="BP92" s="76"/>
      <c r="BQ92" s="76"/>
      <c r="BR92" s="76"/>
      <c r="BS92" s="76"/>
      <c r="BT92" s="76"/>
    </row>
    <row r="93" spans="1:72" s="71" customFormat="1" x14ac:dyDescent="0.2">
      <c r="Y93" s="76"/>
      <c r="Z93" s="76"/>
      <c r="AA93" s="76"/>
      <c r="AB93" s="76"/>
      <c r="AC93" s="76"/>
      <c r="AD93" s="76"/>
      <c r="AE93" s="76"/>
      <c r="AF93" s="76"/>
      <c r="AG93" s="76"/>
      <c r="AH93" s="76"/>
      <c r="AI93" s="76"/>
      <c r="AJ93" s="76"/>
      <c r="AK93" s="76"/>
      <c r="AL93" s="76"/>
      <c r="AM93" s="76"/>
      <c r="BG93" s="76"/>
      <c r="BH93" s="76"/>
      <c r="BI93" s="76"/>
      <c r="BJ93" s="76"/>
      <c r="BK93" s="76"/>
      <c r="BL93" s="76"/>
      <c r="BM93" s="76"/>
      <c r="BN93" s="76"/>
      <c r="BO93" s="76"/>
      <c r="BP93" s="76"/>
      <c r="BQ93" s="76"/>
      <c r="BR93" s="76"/>
      <c r="BS93" s="76"/>
      <c r="BT93" s="76"/>
    </row>
    <row r="94" spans="1:72" s="71" customFormat="1" x14ac:dyDescent="0.2">
      <c r="J94" s="90"/>
      <c r="K94" s="90"/>
      <c r="L94" s="90"/>
      <c r="M94" s="90"/>
      <c r="Y94" s="76"/>
      <c r="Z94" s="76"/>
      <c r="AA94" s="76"/>
      <c r="AB94" s="76"/>
      <c r="AC94" s="76"/>
      <c r="AD94" s="76"/>
      <c r="AE94" s="76"/>
      <c r="AF94" s="76"/>
      <c r="AG94" s="76"/>
      <c r="AH94" s="76"/>
      <c r="AI94" s="76"/>
      <c r="AJ94" s="76"/>
      <c r="AK94" s="76"/>
      <c r="AL94" s="76"/>
      <c r="AM94" s="76"/>
      <c r="BG94" s="76"/>
      <c r="BH94" s="76"/>
      <c r="BI94" s="76"/>
      <c r="BJ94" s="76"/>
      <c r="BK94" s="76"/>
      <c r="BL94" s="76"/>
      <c r="BM94" s="76"/>
      <c r="BN94" s="76"/>
      <c r="BO94" s="76"/>
      <c r="BP94" s="76"/>
      <c r="BQ94" s="76"/>
      <c r="BR94" s="76"/>
      <c r="BS94" s="76"/>
      <c r="BT94" s="76"/>
    </row>
    <row r="95" spans="1:72" s="71" customFormat="1" x14ac:dyDescent="0.2">
      <c r="J95" s="90"/>
      <c r="K95" s="90"/>
      <c r="L95" s="90"/>
      <c r="M95" s="90"/>
      <c r="Y95" s="76"/>
      <c r="Z95" s="76"/>
      <c r="AA95" s="76"/>
      <c r="AB95" s="76"/>
      <c r="AC95" s="76"/>
      <c r="AD95" s="76"/>
      <c r="AE95" s="76"/>
      <c r="AF95" s="76"/>
      <c r="AG95" s="76"/>
      <c r="AH95" s="76"/>
      <c r="AI95" s="76"/>
      <c r="AJ95" s="76"/>
      <c r="AK95" s="76"/>
      <c r="AL95" s="76"/>
      <c r="AM95" s="76"/>
      <c r="BG95" s="76"/>
      <c r="BH95" s="76"/>
      <c r="BI95" s="76"/>
      <c r="BJ95" s="76"/>
      <c r="BK95" s="76"/>
      <c r="BL95" s="76"/>
      <c r="BM95" s="76"/>
      <c r="BN95" s="76"/>
      <c r="BO95" s="76"/>
      <c r="BP95" s="76"/>
      <c r="BQ95" s="76"/>
      <c r="BR95" s="76"/>
      <c r="BS95" s="76"/>
      <c r="BT95" s="76"/>
    </row>
    <row r="96" spans="1:72" s="71" customFormat="1" x14ac:dyDescent="0.2">
      <c r="J96" s="90"/>
      <c r="K96" s="90"/>
      <c r="L96" s="90"/>
      <c r="M96" s="90"/>
      <c r="Y96" s="76"/>
      <c r="Z96" s="76"/>
      <c r="AA96" s="76"/>
      <c r="AB96" s="76"/>
      <c r="AC96" s="76"/>
      <c r="AD96" s="76"/>
      <c r="AE96" s="76"/>
      <c r="AF96" s="76"/>
      <c r="AG96" s="76"/>
      <c r="AH96" s="76"/>
      <c r="AI96" s="76"/>
      <c r="AJ96" s="76"/>
      <c r="AK96" s="76"/>
      <c r="AL96" s="76"/>
      <c r="AM96" s="76"/>
      <c r="BG96" s="76"/>
      <c r="BH96" s="76"/>
      <c r="BI96" s="76"/>
      <c r="BJ96" s="76"/>
      <c r="BK96" s="76"/>
      <c r="BL96" s="76"/>
      <c r="BM96" s="76"/>
      <c r="BN96" s="76"/>
      <c r="BO96" s="76"/>
      <c r="BP96" s="76"/>
      <c r="BQ96" s="76"/>
      <c r="BR96" s="76"/>
      <c r="BS96" s="76"/>
      <c r="BT96" s="76"/>
    </row>
    <row r="97" spans="1:72" s="71" customFormat="1" x14ac:dyDescent="0.2">
      <c r="J97" s="90"/>
      <c r="K97" s="90"/>
      <c r="L97" s="90"/>
      <c r="M97" s="90"/>
      <c r="Y97" s="76"/>
      <c r="Z97" s="76"/>
      <c r="AA97" s="76"/>
      <c r="AB97" s="76"/>
      <c r="AC97" s="76"/>
      <c r="AD97" s="76"/>
      <c r="AE97" s="76"/>
      <c r="AF97" s="76"/>
      <c r="AG97" s="76"/>
      <c r="AH97" s="76"/>
      <c r="AI97" s="76"/>
      <c r="AJ97" s="76"/>
      <c r="AK97" s="76"/>
      <c r="AL97" s="76"/>
      <c r="AM97" s="76"/>
      <c r="BG97" s="76"/>
      <c r="BH97" s="76"/>
      <c r="BI97" s="76"/>
      <c r="BJ97" s="76"/>
      <c r="BK97" s="76"/>
      <c r="BL97" s="76"/>
      <c r="BM97" s="76"/>
      <c r="BN97" s="76"/>
      <c r="BO97" s="76"/>
      <c r="BP97" s="76"/>
      <c r="BQ97" s="76"/>
      <c r="BR97" s="76"/>
      <c r="BS97" s="76"/>
      <c r="BT97" s="76"/>
    </row>
    <row r="98" spans="1:72" s="71" customFormat="1" x14ac:dyDescent="0.2">
      <c r="J98" s="90"/>
      <c r="K98" s="90"/>
      <c r="L98" s="90"/>
      <c r="M98" s="90"/>
      <c r="Y98" s="76"/>
      <c r="Z98" s="76"/>
      <c r="AA98" s="76"/>
      <c r="AB98" s="76"/>
      <c r="AC98" s="76"/>
      <c r="AD98" s="76"/>
      <c r="AE98" s="76"/>
      <c r="AF98" s="76"/>
      <c r="AG98" s="76"/>
      <c r="AH98" s="76"/>
      <c r="AI98" s="76"/>
      <c r="AJ98" s="76"/>
      <c r="AK98" s="76"/>
      <c r="AL98" s="76"/>
      <c r="AM98" s="76"/>
      <c r="BG98" s="76"/>
      <c r="BH98" s="76"/>
      <c r="BI98" s="76"/>
      <c r="BJ98" s="76"/>
      <c r="BK98" s="76"/>
      <c r="BL98" s="76"/>
      <c r="BM98" s="76"/>
      <c r="BN98" s="76"/>
      <c r="BO98" s="76"/>
      <c r="BP98" s="76"/>
      <c r="BQ98" s="76"/>
      <c r="BR98" s="76"/>
      <c r="BS98" s="76"/>
      <c r="BT98" s="76"/>
    </row>
    <row r="99" spans="1:72" s="71" customFormat="1" x14ac:dyDescent="0.2">
      <c r="J99" s="90"/>
      <c r="K99" s="90"/>
      <c r="L99" s="90"/>
      <c r="Y99" s="76"/>
      <c r="Z99" s="76"/>
      <c r="AA99" s="76"/>
      <c r="AB99" s="76"/>
      <c r="AC99" s="76"/>
      <c r="AD99" s="76"/>
      <c r="AE99" s="76"/>
      <c r="AF99" s="76"/>
      <c r="AG99" s="76"/>
      <c r="AH99" s="76"/>
      <c r="AI99" s="76"/>
      <c r="AJ99" s="76"/>
      <c r="AK99" s="76"/>
      <c r="AL99" s="76"/>
      <c r="AM99" s="76"/>
      <c r="BG99" s="76"/>
      <c r="BH99" s="76"/>
      <c r="BI99" s="76"/>
      <c r="BJ99" s="76"/>
      <c r="BK99" s="76"/>
      <c r="BL99" s="76"/>
      <c r="BM99" s="76"/>
      <c r="BN99" s="76"/>
      <c r="BO99" s="76"/>
      <c r="BP99" s="76"/>
      <c r="BQ99" s="76"/>
      <c r="BR99" s="76"/>
      <c r="BS99" s="76"/>
      <c r="BT99" s="76"/>
    </row>
    <row r="100" spans="1:72" s="71" customFormat="1" x14ac:dyDescent="0.2">
      <c r="J100" s="90"/>
      <c r="K100" s="90"/>
      <c r="L100" s="90"/>
      <c r="Y100" s="76"/>
      <c r="Z100" s="76"/>
      <c r="AA100" s="76"/>
      <c r="AB100" s="76"/>
      <c r="AC100" s="76"/>
      <c r="AD100" s="76"/>
      <c r="AE100" s="76"/>
      <c r="AF100" s="76"/>
      <c r="AG100" s="76"/>
      <c r="AH100" s="76"/>
      <c r="AI100" s="76"/>
      <c r="AJ100" s="76"/>
      <c r="AK100" s="76"/>
      <c r="AL100" s="76"/>
      <c r="AM100" s="76"/>
      <c r="BG100" s="76"/>
      <c r="BH100" s="76"/>
      <c r="BI100" s="76"/>
      <c r="BJ100" s="76"/>
      <c r="BK100" s="76"/>
      <c r="BL100" s="76"/>
      <c r="BM100" s="76"/>
      <c r="BN100" s="76"/>
      <c r="BO100" s="76"/>
      <c r="BP100" s="76"/>
      <c r="BQ100" s="76"/>
      <c r="BR100" s="76"/>
      <c r="BS100" s="76"/>
      <c r="BT100" s="76"/>
    </row>
    <row r="101" spans="1:72" s="71" customFormat="1" x14ac:dyDescent="0.2">
      <c r="J101" s="90"/>
      <c r="K101" s="90"/>
      <c r="L101" s="90"/>
      <c r="Y101" s="76"/>
      <c r="Z101" s="76"/>
      <c r="AA101" s="76"/>
      <c r="AB101" s="76"/>
      <c r="AC101" s="76"/>
      <c r="AD101" s="76"/>
      <c r="AE101" s="76"/>
      <c r="AF101" s="76"/>
      <c r="AG101" s="76"/>
      <c r="AH101" s="76"/>
      <c r="AI101" s="76"/>
      <c r="AJ101" s="76"/>
      <c r="AK101" s="76"/>
      <c r="AL101" s="76"/>
      <c r="AM101" s="76"/>
      <c r="BG101" s="76"/>
      <c r="BH101" s="76"/>
      <c r="BI101" s="76"/>
      <c r="BJ101" s="76"/>
      <c r="BK101" s="76"/>
      <c r="BL101" s="76"/>
      <c r="BM101" s="76"/>
      <c r="BN101" s="76"/>
      <c r="BO101" s="76"/>
      <c r="BP101" s="76"/>
      <c r="BQ101" s="76"/>
      <c r="BR101" s="76"/>
      <c r="BS101" s="76"/>
      <c r="BT101" s="76"/>
    </row>
    <row r="102" spans="1:72" s="71" customFormat="1" x14ac:dyDescent="0.2">
      <c r="Y102" s="76"/>
      <c r="Z102" s="76"/>
      <c r="AA102" s="76"/>
      <c r="AB102" s="76"/>
      <c r="AC102" s="76"/>
      <c r="AD102" s="76"/>
      <c r="AE102" s="76"/>
      <c r="AF102" s="76"/>
      <c r="AG102" s="76"/>
      <c r="AH102" s="76"/>
      <c r="AI102" s="76"/>
      <c r="AJ102" s="76"/>
      <c r="AK102" s="76"/>
      <c r="AL102" s="76"/>
      <c r="AM102" s="76"/>
      <c r="BG102" s="76"/>
      <c r="BH102" s="76"/>
      <c r="BI102" s="76"/>
      <c r="BJ102" s="76"/>
      <c r="BK102" s="76"/>
      <c r="BL102" s="76"/>
      <c r="BM102" s="76"/>
      <c r="BN102" s="76"/>
      <c r="BO102" s="76"/>
      <c r="BP102" s="76"/>
      <c r="BQ102" s="76"/>
      <c r="BR102" s="76"/>
      <c r="BS102" s="76"/>
      <c r="BT102" s="76"/>
    </row>
    <row r="103" spans="1:72" s="71" customFormat="1" x14ac:dyDescent="0.2">
      <c r="Y103" s="76"/>
      <c r="Z103" s="76"/>
      <c r="AA103" s="76"/>
      <c r="AB103" s="76"/>
      <c r="AC103" s="76"/>
      <c r="AD103" s="76"/>
      <c r="AE103" s="76"/>
      <c r="AF103" s="76"/>
      <c r="AG103" s="76"/>
      <c r="AH103" s="76"/>
      <c r="AI103" s="76"/>
      <c r="AJ103" s="76"/>
      <c r="AK103" s="76"/>
      <c r="AL103" s="76"/>
      <c r="AM103" s="76"/>
      <c r="BG103" s="76"/>
      <c r="BH103" s="76"/>
      <c r="BI103" s="76"/>
      <c r="BJ103" s="76"/>
      <c r="BK103" s="76"/>
      <c r="BL103" s="76"/>
      <c r="BM103" s="76"/>
      <c r="BN103" s="76"/>
      <c r="BO103" s="76"/>
      <c r="BP103" s="76"/>
      <c r="BQ103" s="76"/>
      <c r="BR103" s="76"/>
      <c r="BS103" s="76"/>
      <c r="BT103" s="76"/>
    </row>
    <row r="104" spans="1:72" s="71" customFormat="1" x14ac:dyDescent="0.2">
      <c r="F104" s="90"/>
      <c r="G104" s="90"/>
      <c r="H104" s="90"/>
      <c r="I104" s="90"/>
      <c r="Y104" s="76"/>
      <c r="Z104" s="76"/>
      <c r="AA104" s="76"/>
      <c r="AB104" s="76"/>
      <c r="AC104" s="76"/>
      <c r="AD104" s="76"/>
      <c r="AE104" s="76"/>
      <c r="AF104" s="76"/>
      <c r="AG104" s="76"/>
      <c r="AH104" s="76"/>
      <c r="AI104" s="76"/>
      <c r="AJ104" s="76"/>
      <c r="AK104" s="76"/>
      <c r="AL104" s="76"/>
      <c r="AM104" s="76"/>
      <c r="BG104" s="76"/>
      <c r="BH104" s="76"/>
      <c r="BI104" s="76"/>
      <c r="BJ104" s="76"/>
      <c r="BK104" s="76"/>
      <c r="BL104" s="76"/>
      <c r="BM104" s="76"/>
      <c r="BN104" s="76"/>
      <c r="BO104" s="76"/>
      <c r="BP104" s="76"/>
      <c r="BQ104" s="76"/>
      <c r="BR104" s="76"/>
      <c r="BS104" s="76"/>
      <c r="BT104" s="76"/>
    </row>
    <row r="105" spans="1:72" s="138" customFormat="1" x14ac:dyDescent="0.2">
      <c r="A105" s="71"/>
      <c r="B105" s="71"/>
      <c r="C105" s="71"/>
      <c r="D105" s="71"/>
      <c r="E105" s="71"/>
      <c r="F105" s="90"/>
      <c r="G105" s="90"/>
      <c r="H105" s="90"/>
      <c r="I105" s="90"/>
    </row>
    <row r="106" spans="1:72" s="138" customFormat="1" x14ac:dyDescent="0.2">
      <c r="A106" s="71"/>
      <c r="B106" s="71"/>
      <c r="C106" s="71"/>
      <c r="D106" s="71"/>
      <c r="E106" s="71"/>
      <c r="F106" s="90"/>
      <c r="G106" s="90"/>
      <c r="H106" s="90"/>
      <c r="I106" s="90"/>
    </row>
    <row r="107" spans="1:72" s="138" customFormat="1" x14ac:dyDescent="0.2">
      <c r="A107" s="71"/>
      <c r="B107" s="71"/>
      <c r="C107" s="71"/>
      <c r="D107" s="71"/>
      <c r="E107" s="71"/>
      <c r="F107" s="90"/>
      <c r="G107" s="90"/>
      <c r="H107" s="90"/>
      <c r="I107" s="90"/>
    </row>
    <row r="108" spans="1:72" s="138" customFormat="1" x14ac:dyDescent="0.2">
      <c r="A108" s="71"/>
      <c r="B108" s="71"/>
      <c r="C108" s="71"/>
      <c r="D108" s="71"/>
      <c r="E108" s="71"/>
      <c r="F108" s="90"/>
      <c r="G108" s="90"/>
      <c r="H108" s="90"/>
      <c r="I108" s="90"/>
    </row>
    <row r="109" spans="1:72" s="138" customFormat="1" x14ac:dyDescent="0.2">
      <c r="A109" s="71"/>
      <c r="B109" s="71"/>
      <c r="C109" s="71"/>
      <c r="D109" s="71"/>
      <c r="E109" s="71"/>
      <c r="F109" s="71"/>
      <c r="G109" s="90"/>
      <c r="H109" s="90"/>
      <c r="I109" s="90"/>
    </row>
    <row r="110" spans="1:72" s="138" customFormat="1" x14ac:dyDescent="0.2">
      <c r="A110" s="71"/>
      <c r="B110" s="71"/>
      <c r="C110" s="71"/>
      <c r="D110" s="71"/>
      <c r="E110" s="71"/>
      <c r="F110" s="71"/>
      <c r="G110" s="90"/>
      <c r="H110" s="90"/>
      <c r="I110" s="90"/>
    </row>
    <row r="111" spans="1:72" s="138" customFormat="1" x14ac:dyDescent="0.2">
      <c r="A111" s="71"/>
      <c r="B111" s="71"/>
      <c r="C111" s="71"/>
      <c r="D111" s="71"/>
      <c r="E111" s="71"/>
      <c r="F111" s="71"/>
      <c r="G111" s="90"/>
      <c r="H111" s="90"/>
      <c r="I111" s="90"/>
    </row>
    <row r="112" spans="1:72" s="138" customFormat="1" x14ac:dyDescent="0.2">
      <c r="A112" s="71"/>
      <c r="B112" s="71"/>
      <c r="C112" s="71"/>
      <c r="D112" s="71"/>
      <c r="E112" s="71"/>
      <c r="F112" s="71"/>
      <c r="G112" s="71"/>
      <c r="H112" s="71"/>
      <c r="I112" s="71"/>
    </row>
    <row r="113" spans="1:58" s="138" customFormat="1" x14ac:dyDescent="0.2">
      <c r="A113" s="71"/>
      <c r="B113" s="71"/>
      <c r="C113" s="71"/>
      <c r="D113" s="71"/>
      <c r="E113" s="71"/>
      <c r="F113" s="71"/>
      <c r="G113" s="71"/>
      <c r="H113" s="71"/>
      <c r="I113" s="71"/>
    </row>
    <row r="114" spans="1:58" s="138" customFormat="1" x14ac:dyDescent="0.2">
      <c r="A114" s="71"/>
      <c r="B114" s="71"/>
      <c r="C114" s="71"/>
      <c r="D114" s="71"/>
      <c r="E114" s="71"/>
      <c r="F114" s="71"/>
      <c r="G114" s="71"/>
      <c r="H114" s="71"/>
      <c r="I114" s="71"/>
    </row>
    <row r="115" spans="1:58" s="138" customFormat="1" x14ac:dyDescent="0.2">
      <c r="F115" s="139"/>
    </row>
    <row r="116" spans="1:58" s="138" customFormat="1" x14ac:dyDescent="0.2">
      <c r="F116" s="139"/>
      <c r="G116" s="139"/>
      <c r="H116" s="139"/>
      <c r="J116" s="139"/>
      <c r="K116" s="139"/>
    </row>
    <row r="117" spans="1:58" x14ac:dyDescent="0.2">
      <c r="A117" s="138"/>
      <c r="B117" s="138"/>
      <c r="C117" s="138"/>
      <c r="D117" s="138"/>
      <c r="E117" s="139"/>
      <c r="F117" s="139"/>
      <c r="G117" s="139"/>
      <c r="H117" s="139"/>
      <c r="I117" s="138"/>
      <c r="J117" s="140"/>
      <c r="K117" s="90"/>
      <c r="AN117" s="138"/>
      <c r="AO117" s="138"/>
      <c r="AP117" s="138"/>
      <c r="AQ117" s="138"/>
      <c r="AR117" s="138"/>
      <c r="AS117" s="138"/>
      <c r="AT117" s="138"/>
      <c r="AU117" s="138"/>
      <c r="AV117" s="138"/>
      <c r="AW117" s="138"/>
      <c r="AX117" s="138"/>
      <c r="AY117" s="138"/>
      <c r="AZ117" s="138"/>
      <c r="BA117" s="138"/>
      <c r="BB117" s="138"/>
      <c r="BC117" s="138"/>
      <c r="BD117" s="138"/>
      <c r="BE117" s="138"/>
      <c r="BF117" s="138"/>
    </row>
    <row r="118" spans="1:58" x14ac:dyDescent="0.2">
      <c r="A118" s="138"/>
      <c r="B118" s="138"/>
      <c r="C118" s="138"/>
      <c r="D118" s="138"/>
      <c r="E118" s="139"/>
      <c r="F118" s="139"/>
      <c r="G118" s="139"/>
      <c r="H118" s="139"/>
      <c r="I118" s="138"/>
      <c r="J118" s="140"/>
      <c r="K118" s="90"/>
      <c r="AN118" s="138"/>
      <c r="AO118" s="138"/>
      <c r="AP118" s="138"/>
      <c r="AQ118" s="138"/>
      <c r="AR118" s="138"/>
      <c r="AS118" s="138"/>
      <c r="AT118" s="138"/>
      <c r="AU118" s="138"/>
      <c r="AV118" s="138"/>
      <c r="AW118" s="138"/>
      <c r="AX118" s="138"/>
      <c r="AY118" s="138"/>
      <c r="AZ118" s="138"/>
      <c r="BA118" s="138"/>
      <c r="BB118" s="138"/>
      <c r="BC118" s="138"/>
      <c r="BD118" s="138"/>
      <c r="BE118" s="138"/>
      <c r="BF118" s="138"/>
    </row>
    <row r="119" spans="1:58" x14ac:dyDescent="0.2">
      <c r="A119" s="138"/>
      <c r="B119" s="138"/>
      <c r="C119" s="138"/>
      <c r="D119" s="138"/>
      <c r="E119" s="139"/>
      <c r="F119" s="139"/>
      <c r="G119" s="139"/>
      <c r="H119" s="139"/>
      <c r="I119" s="138"/>
      <c r="J119" s="140"/>
      <c r="K119" s="90"/>
      <c r="AN119" s="138"/>
      <c r="AO119" s="138"/>
      <c r="AP119" s="138"/>
      <c r="AQ119" s="138"/>
      <c r="AR119" s="138"/>
      <c r="AS119" s="138"/>
      <c r="AT119" s="138"/>
      <c r="AU119" s="138"/>
      <c r="AV119" s="138"/>
      <c r="AW119" s="138"/>
      <c r="AX119" s="138"/>
      <c r="AY119" s="138"/>
      <c r="AZ119" s="138"/>
      <c r="BA119" s="138"/>
      <c r="BB119" s="138"/>
      <c r="BC119" s="138"/>
      <c r="BD119" s="138"/>
      <c r="BE119" s="138"/>
      <c r="BF119" s="138"/>
    </row>
    <row r="120" spans="1:58" x14ac:dyDescent="0.2">
      <c r="A120" s="138"/>
      <c r="B120" s="138"/>
      <c r="C120" s="138"/>
      <c r="D120" s="139"/>
      <c r="E120" s="138"/>
      <c r="F120" s="139"/>
      <c r="G120" s="139"/>
      <c r="H120" s="139"/>
      <c r="I120" s="138"/>
      <c r="J120" s="140"/>
      <c r="K120" s="90"/>
      <c r="AN120" s="138"/>
      <c r="AO120" s="138"/>
      <c r="AP120" s="138"/>
      <c r="AQ120" s="138"/>
      <c r="AR120" s="138"/>
      <c r="AS120" s="138"/>
      <c r="AT120" s="138"/>
      <c r="AU120" s="138"/>
      <c r="AV120" s="138"/>
      <c r="AW120" s="138"/>
      <c r="AX120" s="138"/>
      <c r="AY120" s="138"/>
      <c r="AZ120" s="138"/>
      <c r="BA120" s="138"/>
      <c r="BB120" s="138"/>
      <c r="BC120" s="138"/>
      <c r="BD120" s="138"/>
      <c r="BE120" s="138"/>
      <c r="BF120" s="138"/>
    </row>
    <row r="121" spans="1:58" x14ac:dyDescent="0.2">
      <c r="A121" s="138"/>
      <c r="B121" s="138"/>
      <c r="C121" s="138"/>
      <c r="D121" s="138"/>
      <c r="E121" s="138"/>
      <c r="F121" s="139"/>
      <c r="G121" s="139"/>
      <c r="H121" s="139"/>
      <c r="I121" s="138"/>
      <c r="J121" s="140"/>
      <c r="K121" s="90"/>
      <c r="AN121" s="138"/>
      <c r="AO121" s="138"/>
      <c r="AP121" s="138"/>
      <c r="AQ121" s="138"/>
      <c r="AR121" s="138"/>
      <c r="AS121" s="138"/>
      <c r="AT121" s="138"/>
      <c r="AU121" s="138"/>
      <c r="AV121" s="138"/>
      <c r="AW121" s="138"/>
      <c r="AX121" s="138"/>
      <c r="AY121" s="138"/>
      <c r="AZ121" s="138"/>
      <c r="BA121" s="138"/>
      <c r="BB121" s="138"/>
      <c r="BC121" s="138"/>
      <c r="BD121" s="138"/>
      <c r="BE121" s="138"/>
      <c r="BF121" s="138"/>
    </row>
    <row r="122" spans="1:58" x14ac:dyDescent="0.2">
      <c r="A122" s="138"/>
      <c r="B122" s="138"/>
      <c r="C122" s="138"/>
      <c r="D122" s="138"/>
      <c r="E122" s="138"/>
      <c r="F122" s="139"/>
      <c r="G122" s="139"/>
      <c r="H122" s="139"/>
      <c r="I122" s="138"/>
      <c r="J122" s="140"/>
      <c r="K122" s="90"/>
      <c r="AN122" s="138"/>
      <c r="AO122" s="138"/>
      <c r="AP122" s="138"/>
      <c r="AQ122" s="138"/>
      <c r="AR122" s="138"/>
      <c r="AS122" s="138"/>
      <c r="AT122" s="138"/>
      <c r="AU122" s="138"/>
      <c r="AV122" s="138"/>
      <c r="AW122" s="138"/>
      <c r="AX122" s="138"/>
      <c r="AY122" s="138"/>
      <c r="AZ122" s="138"/>
      <c r="BA122" s="138"/>
      <c r="BB122" s="138"/>
      <c r="BC122" s="138"/>
      <c r="BD122" s="138"/>
      <c r="BE122" s="138"/>
      <c r="BF122" s="138"/>
    </row>
    <row r="123" spans="1:58" x14ac:dyDescent="0.2">
      <c r="A123" s="138"/>
      <c r="B123" s="138"/>
      <c r="C123" s="138"/>
      <c r="D123" s="138"/>
      <c r="E123" s="138"/>
      <c r="F123" s="139"/>
      <c r="G123" s="139"/>
      <c r="H123" s="139"/>
      <c r="I123" s="138"/>
      <c r="AN123" s="138"/>
      <c r="AO123" s="138"/>
      <c r="AP123" s="138"/>
      <c r="AQ123" s="138"/>
      <c r="AR123" s="138"/>
      <c r="AS123" s="138"/>
      <c r="AT123" s="138"/>
      <c r="AU123" s="138"/>
      <c r="AV123" s="138"/>
      <c r="AW123" s="138"/>
      <c r="AX123" s="138"/>
      <c r="AY123" s="138"/>
      <c r="AZ123" s="138"/>
      <c r="BA123" s="138"/>
      <c r="BB123" s="138"/>
      <c r="BC123" s="138"/>
      <c r="BD123" s="138"/>
      <c r="BE123" s="138"/>
      <c r="BF123" s="138"/>
    </row>
    <row r="124" spans="1:58" x14ac:dyDescent="0.2">
      <c r="A124" s="138"/>
      <c r="B124" s="138"/>
      <c r="C124" s="138"/>
      <c r="D124" s="138"/>
      <c r="E124" s="138"/>
      <c r="F124" s="138"/>
      <c r="G124" s="138"/>
      <c r="H124" s="138"/>
      <c r="I124" s="138"/>
      <c r="AN124" s="138"/>
      <c r="AO124" s="138"/>
      <c r="AP124" s="138"/>
      <c r="AQ124" s="138"/>
      <c r="AR124" s="138"/>
      <c r="AS124" s="138"/>
      <c r="AT124" s="138"/>
      <c r="AU124" s="138"/>
      <c r="AV124" s="138"/>
      <c r="AW124" s="138"/>
      <c r="AX124" s="138"/>
      <c r="AY124" s="138"/>
      <c r="AZ124" s="138"/>
      <c r="BA124" s="138"/>
      <c r="BB124" s="138"/>
      <c r="BC124" s="138"/>
      <c r="BD124" s="138"/>
      <c r="BE124" s="138"/>
      <c r="BF124" s="138"/>
    </row>
    <row r="125" spans="1:58" x14ac:dyDescent="0.2">
      <c r="A125" s="138"/>
      <c r="B125" s="138"/>
      <c r="C125" s="138"/>
      <c r="D125" s="138"/>
      <c r="E125" s="138"/>
      <c r="F125" s="138"/>
      <c r="G125" s="138"/>
      <c r="H125" s="138"/>
      <c r="I125" s="138"/>
      <c r="AN125" s="138"/>
      <c r="AO125" s="138"/>
      <c r="AP125" s="138"/>
      <c r="AQ125" s="138"/>
      <c r="AR125" s="138"/>
      <c r="AS125" s="138"/>
      <c r="AT125" s="138"/>
      <c r="AU125" s="138"/>
      <c r="AV125" s="138"/>
      <c r="AW125" s="138"/>
      <c r="AX125" s="138"/>
      <c r="AY125" s="138"/>
      <c r="AZ125" s="138"/>
      <c r="BA125" s="138"/>
      <c r="BB125" s="138"/>
      <c r="BC125" s="138"/>
      <c r="BD125" s="138"/>
      <c r="BE125" s="138"/>
      <c r="BF125" s="138"/>
    </row>
    <row r="126" spans="1:58" x14ac:dyDescent="0.2">
      <c r="A126" s="138"/>
      <c r="B126" s="138"/>
      <c r="C126" s="138"/>
      <c r="D126" s="138"/>
      <c r="E126" s="138"/>
      <c r="F126" s="138"/>
      <c r="G126" s="138"/>
      <c r="H126" s="138"/>
      <c r="I126" s="138"/>
      <c r="AN126" s="138"/>
      <c r="AO126" s="138"/>
      <c r="AP126" s="138"/>
      <c r="AQ126" s="138"/>
      <c r="AR126" s="138"/>
      <c r="AS126" s="138"/>
      <c r="AT126" s="138"/>
      <c r="AU126" s="138"/>
      <c r="AV126" s="138"/>
      <c r="AW126" s="138"/>
      <c r="AX126" s="138"/>
      <c r="AY126" s="138"/>
      <c r="AZ126" s="138"/>
      <c r="BA126" s="138"/>
      <c r="BB126" s="138"/>
      <c r="BC126" s="138"/>
      <c r="BD126" s="138"/>
      <c r="BE126" s="138"/>
      <c r="BF126" s="138"/>
    </row>
    <row r="127" spans="1:58" x14ac:dyDescent="0.2">
      <c r="AN127" s="138"/>
      <c r="AO127" s="138"/>
      <c r="AP127" s="138"/>
      <c r="AQ127" s="138"/>
      <c r="AR127" s="138"/>
      <c r="AS127" s="138"/>
      <c r="AT127" s="138"/>
      <c r="AU127" s="138"/>
      <c r="AV127" s="138"/>
      <c r="AW127" s="138"/>
      <c r="AX127" s="138"/>
      <c r="AY127" s="138"/>
      <c r="AZ127" s="138"/>
      <c r="BA127" s="138"/>
      <c r="BB127" s="138"/>
      <c r="BC127" s="138"/>
      <c r="BD127" s="138"/>
      <c r="BE127" s="138"/>
      <c r="BF127" s="138"/>
    </row>
    <row r="128" spans="1:58" x14ac:dyDescent="0.2">
      <c r="AN128" s="138"/>
      <c r="AO128" s="138"/>
      <c r="AP128" s="138"/>
      <c r="AQ128" s="138"/>
      <c r="AR128" s="138"/>
      <c r="AS128" s="138"/>
      <c r="AT128" s="138"/>
      <c r="AU128" s="138"/>
      <c r="AV128" s="138"/>
      <c r="AW128" s="138"/>
      <c r="AX128" s="138"/>
      <c r="AY128" s="138"/>
      <c r="AZ128" s="138"/>
      <c r="BA128" s="138"/>
      <c r="BB128" s="138"/>
      <c r="BC128" s="138"/>
      <c r="BD128" s="138"/>
      <c r="BE128" s="138"/>
      <c r="BF128" s="138"/>
    </row>
    <row r="129" spans="3:58" x14ac:dyDescent="0.2">
      <c r="AN129" s="138"/>
      <c r="AO129" s="138"/>
      <c r="AP129" s="138"/>
      <c r="AQ129" s="138"/>
      <c r="AR129" s="138"/>
      <c r="AS129" s="138"/>
      <c r="AT129" s="138"/>
      <c r="AU129" s="138"/>
      <c r="AV129" s="138"/>
      <c r="AW129" s="138"/>
      <c r="AX129" s="138"/>
      <c r="AY129" s="138"/>
      <c r="AZ129" s="138"/>
      <c r="BA129" s="138"/>
      <c r="BB129" s="138"/>
      <c r="BC129" s="138"/>
      <c r="BD129" s="138"/>
      <c r="BE129" s="138"/>
      <c r="BF129" s="138"/>
    </row>
    <row r="130" spans="3:58" x14ac:dyDescent="0.2">
      <c r="AN130" s="138"/>
      <c r="AO130" s="138"/>
      <c r="AP130" s="138"/>
      <c r="AQ130" s="138"/>
      <c r="AR130" s="138"/>
      <c r="AS130" s="138"/>
      <c r="AT130" s="138"/>
      <c r="AU130" s="138"/>
      <c r="AV130" s="138"/>
      <c r="AW130" s="138"/>
      <c r="AX130" s="138"/>
      <c r="AY130" s="138"/>
      <c r="AZ130" s="138"/>
      <c r="BA130" s="138"/>
      <c r="BB130" s="138"/>
      <c r="BC130" s="138"/>
      <c r="BD130" s="138"/>
      <c r="BE130" s="138"/>
      <c r="BF130" s="138"/>
    </row>
    <row r="131" spans="3:58" x14ac:dyDescent="0.2">
      <c r="AN131" s="138"/>
      <c r="AO131" s="138"/>
      <c r="AP131" s="138"/>
      <c r="AQ131" s="138"/>
      <c r="AR131" s="138"/>
      <c r="AS131" s="138"/>
      <c r="AT131" s="138"/>
      <c r="AU131" s="138"/>
      <c r="AV131" s="138"/>
      <c r="AW131" s="138"/>
      <c r="AX131" s="138"/>
      <c r="AY131" s="138"/>
      <c r="AZ131" s="138"/>
      <c r="BA131" s="138"/>
      <c r="BB131" s="138"/>
      <c r="BC131" s="138"/>
      <c r="BD131" s="138"/>
      <c r="BE131" s="138"/>
      <c r="BF131" s="138"/>
    </row>
    <row r="132" spans="3:58" x14ac:dyDescent="0.2">
      <c r="AN132" s="138"/>
      <c r="AO132" s="138"/>
      <c r="AP132" s="138"/>
      <c r="AQ132" s="138"/>
      <c r="AR132" s="138"/>
      <c r="AS132" s="138"/>
      <c r="AT132" s="138"/>
      <c r="AU132" s="138"/>
      <c r="AV132" s="138"/>
      <c r="AW132" s="138"/>
      <c r="AX132" s="138"/>
      <c r="AY132" s="138"/>
      <c r="AZ132" s="138"/>
      <c r="BA132" s="138"/>
      <c r="BB132" s="138"/>
      <c r="BC132" s="138"/>
      <c r="BD132" s="138"/>
      <c r="BE132" s="138"/>
      <c r="BF132" s="138"/>
    </row>
    <row r="133" spans="3:58" x14ac:dyDescent="0.2">
      <c r="AN133" s="138"/>
      <c r="AO133" s="138"/>
      <c r="AP133" s="138"/>
      <c r="AQ133" s="138"/>
      <c r="AR133" s="138"/>
      <c r="AS133" s="138"/>
      <c r="AT133" s="138"/>
      <c r="AU133" s="138"/>
      <c r="AV133" s="138"/>
      <c r="AW133" s="138"/>
      <c r="AX133" s="138"/>
      <c r="AY133" s="138"/>
      <c r="AZ133" s="138"/>
      <c r="BA133" s="138"/>
      <c r="BB133" s="138"/>
      <c r="BC133" s="138"/>
      <c r="BD133" s="138"/>
      <c r="BE133" s="138"/>
      <c r="BF133" s="138"/>
    </row>
    <row r="134" spans="3:58" x14ac:dyDescent="0.2">
      <c r="AN134" s="138"/>
      <c r="AO134" s="138"/>
      <c r="AP134" s="138"/>
      <c r="AQ134" s="138"/>
      <c r="AR134" s="138"/>
      <c r="AS134" s="138"/>
      <c r="AT134" s="138"/>
      <c r="AU134" s="138"/>
      <c r="AV134" s="138"/>
      <c r="AW134" s="138"/>
      <c r="AX134" s="138"/>
      <c r="AY134" s="138"/>
      <c r="AZ134" s="138"/>
      <c r="BA134" s="138"/>
      <c r="BB134" s="138"/>
      <c r="BC134" s="138"/>
      <c r="BD134" s="138"/>
      <c r="BE134" s="138"/>
      <c r="BF134" s="138"/>
    </row>
    <row r="135" spans="3:58" x14ac:dyDescent="0.2">
      <c r="AN135" s="138"/>
      <c r="AO135" s="138"/>
      <c r="AP135" s="138"/>
      <c r="AQ135" s="138"/>
      <c r="AR135" s="138"/>
      <c r="AS135" s="138"/>
      <c r="AT135" s="138"/>
      <c r="AU135" s="138"/>
      <c r="AV135" s="138"/>
      <c r="AW135" s="138"/>
      <c r="AX135" s="138"/>
      <c r="AY135" s="138"/>
      <c r="AZ135" s="138"/>
      <c r="BA135" s="138"/>
      <c r="BB135" s="138"/>
      <c r="BC135" s="138"/>
      <c r="BD135" s="138"/>
      <c r="BE135" s="138"/>
      <c r="BF135" s="138"/>
    </row>
    <row r="136" spans="3:58" x14ac:dyDescent="0.2">
      <c r="AN136" s="138"/>
      <c r="AO136" s="138"/>
      <c r="AP136" s="138"/>
      <c r="AQ136" s="138"/>
      <c r="AR136" s="138"/>
      <c r="AS136" s="138"/>
      <c r="AT136" s="138"/>
      <c r="AU136" s="138"/>
      <c r="AV136" s="138"/>
      <c r="AW136" s="138"/>
      <c r="AX136" s="138"/>
      <c r="AY136" s="138"/>
      <c r="AZ136" s="138"/>
      <c r="BA136" s="138"/>
      <c r="BB136" s="138"/>
      <c r="BC136" s="138"/>
      <c r="BD136" s="138"/>
      <c r="BE136" s="138"/>
      <c r="BF136" s="138"/>
    </row>
    <row r="137" spans="3:58" x14ac:dyDescent="0.2">
      <c r="AN137" s="138"/>
      <c r="AO137" s="138"/>
      <c r="AP137" s="138"/>
      <c r="AQ137" s="138"/>
      <c r="AR137" s="138"/>
      <c r="AS137" s="138"/>
      <c r="AT137" s="138"/>
      <c r="AU137" s="138"/>
      <c r="AV137" s="138"/>
      <c r="AW137" s="138"/>
      <c r="AX137" s="138"/>
      <c r="AY137" s="138"/>
      <c r="AZ137" s="138"/>
      <c r="BA137" s="138"/>
      <c r="BB137" s="138"/>
      <c r="BC137" s="138"/>
      <c r="BD137" s="138"/>
      <c r="BE137" s="138"/>
      <c r="BF137" s="138"/>
    </row>
    <row r="138" spans="3:58" x14ac:dyDescent="0.2">
      <c r="AN138" s="138"/>
      <c r="AO138" s="138"/>
      <c r="AP138" s="138"/>
      <c r="AQ138" s="138"/>
      <c r="AR138" s="138"/>
      <c r="AS138" s="138"/>
      <c r="AT138" s="138"/>
      <c r="AU138" s="138"/>
      <c r="AV138" s="138"/>
      <c r="AW138" s="138"/>
      <c r="AX138" s="138"/>
      <c r="AY138" s="138"/>
      <c r="AZ138" s="138"/>
      <c r="BA138" s="138"/>
      <c r="BB138" s="138"/>
      <c r="BC138" s="138"/>
      <c r="BD138" s="138"/>
      <c r="BE138" s="138"/>
      <c r="BF138" s="138"/>
    </row>
    <row r="139" spans="3:58" x14ac:dyDescent="0.2">
      <c r="AN139" s="138"/>
      <c r="AO139" s="138"/>
      <c r="AP139" s="138"/>
      <c r="AQ139" s="138"/>
      <c r="AR139" s="138"/>
      <c r="AS139" s="138"/>
      <c r="AT139" s="138"/>
      <c r="AU139" s="138"/>
      <c r="AV139" s="138"/>
      <c r="AW139" s="138"/>
      <c r="AX139" s="138"/>
      <c r="AY139" s="138"/>
      <c r="AZ139" s="138"/>
      <c r="BA139" s="138"/>
      <c r="BB139" s="138"/>
      <c r="BC139" s="138"/>
      <c r="BD139" s="138"/>
      <c r="BE139" s="138"/>
      <c r="BF139" s="138"/>
    </row>
    <row r="140" spans="3:58" x14ac:dyDescent="0.2">
      <c r="C140" s="139"/>
      <c r="D140" s="139"/>
      <c r="AN140" s="138"/>
      <c r="AO140" s="138"/>
      <c r="AP140" s="138"/>
      <c r="AQ140" s="138"/>
      <c r="AR140" s="138"/>
      <c r="AS140" s="138"/>
      <c r="AT140" s="138"/>
      <c r="AU140" s="138"/>
      <c r="AV140" s="138"/>
      <c r="AW140" s="138"/>
      <c r="AX140" s="138"/>
      <c r="AY140" s="138"/>
      <c r="AZ140" s="138"/>
      <c r="BA140" s="138"/>
      <c r="BB140" s="138"/>
      <c r="BC140" s="138"/>
      <c r="BD140" s="138"/>
      <c r="BE140" s="138"/>
      <c r="BF140" s="138"/>
    </row>
    <row r="141" spans="3:58" x14ac:dyDescent="0.2">
      <c r="C141" s="139"/>
      <c r="D141" s="139"/>
      <c r="AN141" s="138"/>
      <c r="AO141" s="138"/>
      <c r="AP141" s="138"/>
      <c r="AQ141" s="138"/>
      <c r="AR141" s="138"/>
      <c r="AS141" s="138"/>
      <c r="AT141" s="138"/>
      <c r="AU141" s="138"/>
      <c r="AV141" s="138"/>
      <c r="AW141" s="138"/>
      <c r="AX141" s="138"/>
      <c r="AY141" s="138"/>
      <c r="AZ141" s="138"/>
      <c r="BA141" s="138"/>
      <c r="BB141" s="138"/>
      <c r="BC141" s="138"/>
      <c r="BD141" s="138"/>
      <c r="BE141" s="138"/>
      <c r="BF141" s="138"/>
    </row>
    <row r="142" spans="3:58" x14ac:dyDescent="0.2">
      <c r="C142" s="139"/>
      <c r="D142" s="139"/>
      <c r="AN142" s="138"/>
      <c r="AO142" s="138"/>
      <c r="AP142" s="138"/>
      <c r="AQ142" s="138"/>
      <c r="AR142" s="138"/>
      <c r="AS142" s="138"/>
      <c r="AT142" s="138"/>
      <c r="AU142" s="138"/>
      <c r="AV142" s="138"/>
      <c r="AW142" s="138"/>
      <c r="AX142" s="138"/>
      <c r="AY142" s="138"/>
      <c r="AZ142" s="138"/>
      <c r="BA142" s="138"/>
      <c r="BB142" s="138"/>
      <c r="BC142" s="138"/>
      <c r="BD142" s="138"/>
      <c r="BE142" s="138"/>
      <c r="BF142" s="138"/>
    </row>
    <row r="143" spans="3:58" x14ac:dyDescent="0.2">
      <c r="C143" s="139"/>
      <c r="D143" s="139"/>
      <c r="AN143" s="138"/>
      <c r="AO143" s="138"/>
      <c r="AP143" s="138"/>
      <c r="AQ143" s="138"/>
      <c r="AR143" s="138"/>
      <c r="AS143" s="138"/>
      <c r="AT143" s="138"/>
      <c r="AU143" s="138"/>
      <c r="AV143" s="138"/>
      <c r="AW143" s="138"/>
      <c r="AX143" s="138"/>
      <c r="AY143" s="138"/>
      <c r="AZ143" s="138"/>
      <c r="BA143" s="138"/>
      <c r="BB143" s="138"/>
      <c r="BC143" s="138"/>
      <c r="BD143" s="138"/>
      <c r="BE143" s="138"/>
      <c r="BF143" s="138"/>
    </row>
    <row r="144" spans="3:58" x14ac:dyDescent="0.2">
      <c r="C144" s="139"/>
      <c r="D144" s="139"/>
      <c r="AN144" s="138"/>
      <c r="AO144" s="138"/>
      <c r="AP144" s="138"/>
      <c r="AQ144" s="138"/>
      <c r="AR144" s="138"/>
      <c r="AS144" s="138"/>
      <c r="AT144" s="138"/>
      <c r="AU144" s="138"/>
      <c r="AV144" s="138"/>
      <c r="AW144" s="138"/>
      <c r="AX144" s="138"/>
      <c r="AY144" s="138"/>
      <c r="AZ144" s="138"/>
      <c r="BA144" s="138"/>
      <c r="BB144" s="138"/>
      <c r="BC144" s="138"/>
      <c r="BD144" s="138"/>
      <c r="BE144" s="138"/>
      <c r="BF144" s="138"/>
    </row>
    <row r="145" spans="3:58" x14ac:dyDescent="0.2">
      <c r="C145" s="139"/>
      <c r="D145" s="139"/>
      <c r="AN145" s="138"/>
      <c r="AO145" s="138"/>
      <c r="AP145" s="138"/>
      <c r="AQ145" s="138"/>
      <c r="AR145" s="138"/>
      <c r="AS145" s="138"/>
      <c r="AT145" s="138"/>
      <c r="AU145" s="138"/>
      <c r="AV145" s="138"/>
      <c r="AW145" s="138"/>
      <c r="AX145" s="138"/>
      <c r="AY145" s="138"/>
      <c r="AZ145" s="138"/>
      <c r="BA145" s="138"/>
      <c r="BB145" s="138"/>
      <c r="BC145" s="138"/>
      <c r="BD145" s="138"/>
      <c r="BE145" s="138"/>
      <c r="BF145" s="138"/>
    </row>
    <row r="146" spans="3:58" x14ac:dyDescent="0.2">
      <c r="C146" s="139"/>
      <c r="D146" s="139"/>
      <c r="AN146" s="138"/>
      <c r="AO146" s="138"/>
      <c r="AP146" s="138"/>
      <c r="AQ146" s="138"/>
      <c r="AR146" s="138"/>
      <c r="AS146" s="138"/>
      <c r="AT146" s="138"/>
      <c r="AU146" s="138"/>
      <c r="AV146" s="138"/>
      <c r="AW146" s="138"/>
      <c r="AX146" s="138"/>
      <c r="AY146" s="138"/>
      <c r="AZ146" s="138"/>
      <c r="BA146" s="138"/>
      <c r="BB146" s="138"/>
      <c r="BC146" s="138"/>
      <c r="BD146" s="138"/>
      <c r="BE146" s="138"/>
      <c r="BF146" s="138"/>
    </row>
    <row r="147" spans="3:58" x14ac:dyDescent="0.2">
      <c r="C147" s="139"/>
      <c r="D147" s="139"/>
      <c r="AN147" s="138"/>
      <c r="AO147" s="138"/>
      <c r="AP147" s="138"/>
      <c r="AQ147" s="138"/>
      <c r="AR147" s="138"/>
      <c r="AS147" s="138"/>
      <c r="AT147" s="138"/>
      <c r="AU147" s="138"/>
      <c r="AV147" s="138"/>
      <c r="AW147" s="138"/>
      <c r="AX147" s="138"/>
      <c r="AY147" s="138"/>
      <c r="AZ147" s="138"/>
      <c r="BA147" s="138"/>
      <c r="BB147" s="138"/>
      <c r="BC147" s="138"/>
      <c r="BD147" s="138"/>
      <c r="BE147" s="138"/>
      <c r="BF147" s="138"/>
    </row>
    <row r="148" spans="3:58" x14ac:dyDescent="0.2">
      <c r="C148" s="139"/>
      <c r="D148" s="139"/>
      <c r="AN148" s="138"/>
      <c r="AO148" s="138"/>
      <c r="AP148" s="138"/>
      <c r="AQ148" s="138"/>
      <c r="AR148" s="138"/>
      <c r="AS148" s="138"/>
      <c r="AT148" s="138"/>
      <c r="AU148" s="138"/>
      <c r="AV148" s="138"/>
      <c r="AW148" s="138"/>
      <c r="AX148" s="138"/>
      <c r="AY148" s="138"/>
      <c r="AZ148" s="138"/>
      <c r="BA148" s="138"/>
      <c r="BB148" s="138"/>
      <c r="BC148" s="138"/>
      <c r="BD148" s="138"/>
      <c r="BE148" s="138"/>
      <c r="BF148" s="138"/>
    </row>
    <row r="149" spans="3:58" x14ac:dyDescent="0.2">
      <c r="C149" s="139"/>
      <c r="D149" s="139"/>
      <c r="AN149" s="138"/>
      <c r="AO149" s="138"/>
      <c r="AP149" s="138"/>
      <c r="AQ149" s="138"/>
      <c r="AR149" s="138"/>
      <c r="AS149" s="138"/>
      <c r="AT149" s="138"/>
      <c r="AU149" s="138"/>
      <c r="AV149" s="138"/>
      <c r="AW149" s="138"/>
      <c r="AX149" s="138"/>
      <c r="AY149" s="138"/>
      <c r="AZ149" s="138"/>
      <c r="BA149" s="138"/>
      <c r="BB149" s="138"/>
      <c r="BC149" s="138"/>
      <c r="BD149" s="138"/>
      <c r="BE149" s="138"/>
      <c r="BF149" s="138"/>
    </row>
    <row r="150" spans="3:58" x14ac:dyDescent="0.2">
      <c r="C150" s="139"/>
      <c r="D150" s="139"/>
      <c r="AN150" s="138"/>
      <c r="AO150" s="138"/>
      <c r="AP150" s="138"/>
      <c r="AQ150" s="138"/>
      <c r="AR150" s="138"/>
      <c r="AS150" s="138"/>
      <c r="AT150" s="138"/>
      <c r="AU150" s="138"/>
      <c r="AV150" s="138"/>
      <c r="AW150" s="138"/>
      <c r="AX150" s="138"/>
      <c r="AY150" s="138"/>
      <c r="AZ150" s="138"/>
      <c r="BA150" s="138"/>
      <c r="BB150" s="138"/>
      <c r="BC150" s="138"/>
      <c r="BD150" s="138"/>
      <c r="BE150" s="138"/>
      <c r="BF150" s="138"/>
    </row>
    <row r="151" spans="3:58" x14ac:dyDescent="0.2">
      <c r="C151" s="139"/>
      <c r="D151" s="139"/>
      <c r="AN151" s="138"/>
      <c r="AO151" s="138"/>
      <c r="AP151" s="138"/>
      <c r="AQ151" s="138"/>
      <c r="AR151" s="138"/>
      <c r="AS151" s="138"/>
      <c r="AT151" s="138"/>
      <c r="AU151" s="138"/>
      <c r="AV151" s="138"/>
      <c r="AW151" s="138"/>
      <c r="AX151" s="138"/>
      <c r="AY151" s="138"/>
      <c r="AZ151" s="138"/>
      <c r="BA151" s="138"/>
      <c r="BB151" s="138"/>
      <c r="BC151" s="138"/>
      <c r="BD151" s="138"/>
      <c r="BE151" s="138"/>
      <c r="BF151" s="138"/>
    </row>
    <row r="152" spans="3:58" x14ac:dyDescent="0.2">
      <c r="C152" s="139"/>
      <c r="D152" s="139"/>
      <c r="AN152" s="138"/>
      <c r="AO152" s="138"/>
      <c r="AP152" s="138"/>
      <c r="AQ152" s="138"/>
      <c r="AR152" s="138"/>
      <c r="AS152" s="138"/>
      <c r="AT152" s="138"/>
      <c r="AU152" s="138"/>
      <c r="AV152" s="138"/>
      <c r="AW152" s="138"/>
      <c r="AX152" s="138"/>
      <c r="AY152" s="138"/>
      <c r="AZ152" s="138"/>
      <c r="BA152" s="138"/>
      <c r="BB152" s="138"/>
      <c r="BC152" s="138"/>
      <c r="BD152" s="138"/>
      <c r="BE152" s="138"/>
      <c r="BF152" s="138"/>
    </row>
    <row r="153" spans="3:58" x14ac:dyDescent="0.2">
      <c r="AN153" s="138"/>
      <c r="AO153" s="138"/>
      <c r="AP153" s="138"/>
      <c r="AQ153" s="138"/>
      <c r="AR153" s="138"/>
      <c r="AS153" s="138"/>
      <c r="AT153" s="138"/>
      <c r="AU153" s="138"/>
      <c r="AV153" s="138"/>
      <c r="AW153" s="138"/>
      <c r="AX153" s="138"/>
      <c r="AY153" s="138"/>
      <c r="AZ153" s="138"/>
      <c r="BA153" s="138"/>
      <c r="BB153" s="138"/>
      <c r="BC153" s="138"/>
      <c r="BD153" s="138"/>
      <c r="BE153" s="138"/>
      <c r="BF153" s="138"/>
    </row>
    <row r="154" spans="3:58" x14ac:dyDescent="0.2">
      <c r="AN154" s="138"/>
      <c r="AO154" s="138"/>
      <c r="AP154" s="138"/>
      <c r="AQ154" s="138"/>
      <c r="AR154" s="138"/>
      <c r="AS154" s="138"/>
      <c r="AT154" s="138"/>
      <c r="AU154" s="138"/>
      <c r="AV154" s="138"/>
      <c r="AW154" s="138"/>
      <c r="AX154" s="138"/>
      <c r="AY154" s="138"/>
      <c r="AZ154" s="138"/>
      <c r="BA154" s="138"/>
      <c r="BB154" s="138"/>
      <c r="BC154" s="138"/>
      <c r="BD154" s="138"/>
      <c r="BE154" s="138"/>
      <c r="BF154" s="138"/>
    </row>
    <row r="155" spans="3:58" x14ac:dyDescent="0.2">
      <c r="AN155" s="138"/>
      <c r="AO155" s="138"/>
      <c r="AP155" s="138"/>
      <c r="AQ155" s="138"/>
      <c r="AR155" s="138"/>
      <c r="AS155" s="138"/>
      <c r="AT155" s="138"/>
      <c r="AU155" s="138"/>
      <c r="AV155" s="138"/>
      <c r="AW155" s="138"/>
      <c r="AX155" s="138"/>
      <c r="AY155" s="138"/>
      <c r="AZ155" s="138"/>
      <c r="BA155" s="138"/>
      <c r="BB155" s="138"/>
      <c r="BC155" s="138"/>
      <c r="BD155" s="138"/>
      <c r="BE155" s="138"/>
      <c r="BF155" s="138"/>
    </row>
    <row r="156" spans="3:58" x14ac:dyDescent="0.2">
      <c r="AN156" s="138"/>
      <c r="AO156" s="138"/>
      <c r="AP156" s="138"/>
      <c r="AQ156" s="138"/>
      <c r="AR156" s="138"/>
      <c r="AS156" s="138"/>
      <c r="AT156" s="138"/>
      <c r="AU156" s="138"/>
      <c r="AV156" s="138"/>
      <c r="AW156" s="138"/>
      <c r="AX156" s="138"/>
      <c r="AY156" s="138"/>
      <c r="AZ156" s="138"/>
      <c r="BA156" s="138"/>
      <c r="BB156" s="138"/>
      <c r="BC156" s="138"/>
      <c r="BD156" s="138"/>
      <c r="BE156" s="138"/>
      <c r="BF156" s="138"/>
    </row>
    <row r="157" spans="3:58" x14ac:dyDescent="0.2">
      <c r="AN157" s="138"/>
      <c r="AO157" s="138"/>
      <c r="AP157" s="138"/>
      <c r="AQ157" s="138"/>
      <c r="AR157" s="138"/>
      <c r="AS157" s="138"/>
      <c r="AT157" s="138"/>
      <c r="AU157" s="138"/>
      <c r="AV157" s="138"/>
      <c r="AW157" s="138"/>
      <c r="AX157" s="138"/>
      <c r="AY157" s="138"/>
      <c r="AZ157" s="138"/>
      <c r="BA157" s="138"/>
      <c r="BB157" s="138"/>
      <c r="BC157" s="138"/>
      <c r="BD157" s="138"/>
      <c r="BE157" s="138"/>
      <c r="BF157" s="138"/>
    </row>
    <row r="158" spans="3:58" x14ac:dyDescent="0.2">
      <c r="AN158" s="138"/>
      <c r="AO158" s="138"/>
      <c r="AP158" s="138"/>
      <c r="AQ158" s="138"/>
      <c r="AR158" s="138"/>
      <c r="AS158" s="138"/>
      <c r="AT158" s="138"/>
      <c r="AU158" s="138"/>
      <c r="AV158" s="138"/>
      <c r="AW158" s="138"/>
      <c r="AX158" s="138"/>
      <c r="AY158" s="138"/>
      <c r="AZ158" s="138"/>
      <c r="BA158" s="138"/>
      <c r="BB158" s="138"/>
      <c r="BC158" s="138"/>
      <c r="BD158" s="138"/>
      <c r="BE158" s="138"/>
      <c r="BF158" s="138"/>
    </row>
    <row r="159" spans="3:58" x14ac:dyDescent="0.2">
      <c r="AN159" s="138"/>
      <c r="AO159" s="138"/>
      <c r="AP159" s="138"/>
      <c r="AQ159" s="138"/>
      <c r="AR159" s="138"/>
      <c r="AS159" s="138"/>
      <c r="AT159" s="138"/>
      <c r="AU159" s="138"/>
      <c r="AV159" s="138"/>
      <c r="AW159" s="138"/>
      <c r="AX159" s="138"/>
      <c r="AY159" s="138"/>
      <c r="AZ159" s="138"/>
      <c r="BA159" s="138"/>
      <c r="BB159" s="138"/>
      <c r="BC159" s="138"/>
      <c r="BD159" s="138"/>
      <c r="BE159" s="138"/>
      <c r="BF159" s="138"/>
    </row>
    <row r="160" spans="3:58" x14ac:dyDescent="0.2">
      <c r="AN160" s="138"/>
      <c r="AO160" s="138"/>
      <c r="AP160" s="138"/>
      <c r="AQ160" s="138"/>
      <c r="AR160" s="138"/>
      <c r="AS160" s="138"/>
      <c r="AT160" s="138"/>
      <c r="AU160" s="138"/>
      <c r="AV160" s="138"/>
      <c r="AW160" s="138"/>
      <c r="AX160" s="138"/>
      <c r="AY160" s="138"/>
      <c r="AZ160" s="138"/>
      <c r="BA160" s="138"/>
      <c r="BB160" s="138"/>
      <c r="BC160" s="138"/>
      <c r="BD160" s="138"/>
      <c r="BE160" s="138"/>
      <c r="BF160" s="138"/>
    </row>
    <row r="161" spans="40:58" x14ac:dyDescent="0.2">
      <c r="AN161" s="138"/>
      <c r="AO161" s="138"/>
      <c r="AP161" s="138"/>
      <c r="AQ161" s="138"/>
      <c r="AR161" s="138"/>
      <c r="AS161" s="138"/>
      <c r="AT161" s="138"/>
      <c r="AU161" s="138"/>
      <c r="AV161" s="138"/>
      <c r="AW161" s="138"/>
      <c r="AX161" s="138"/>
      <c r="AY161" s="138"/>
      <c r="AZ161" s="138"/>
      <c r="BA161" s="138"/>
      <c r="BB161" s="138"/>
      <c r="BC161" s="138"/>
      <c r="BD161" s="138"/>
      <c r="BE161" s="138"/>
      <c r="BF161" s="138"/>
    </row>
    <row r="162" spans="40:58" x14ac:dyDescent="0.2">
      <c r="AN162" s="138"/>
      <c r="AO162" s="138"/>
      <c r="AP162" s="138"/>
      <c r="AQ162" s="138"/>
      <c r="AR162" s="138"/>
      <c r="AS162" s="138"/>
      <c r="AT162" s="138"/>
      <c r="AU162" s="138"/>
      <c r="AV162" s="138"/>
      <c r="AW162" s="138"/>
      <c r="AX162" s="138"/>
      <c r="AY162" s="138"/>
      <c r="AZ162" s="138"/>
      <c r="BA162" s="138"/>
      <c r="BB162" s="138"/>
      <c r="BC162" s="138"/>
      <c r="BD162" s="138"/>
      <c r="BE162" s="138"/>
      <c r="BF162" s="138"/>
    </row>
    <row r="163" spans="40:58" x14ac:dyDescent="0.2">
      <c r="AN163" s="138"/>
      <c r="AO163" s="138"/>
      <c r="AP163" s="138"/>
      <c r="AQ163" s="138"/>
      <c r="AR163" s="138"/>
      <c r="AS163" s="138"/>
      <c r="AT163" s="138"/>
      <c r="AU163" s="138"/>
      <c r="AV163" s="138"/>
      <c r="AW163" s="138"/>
      <c r="AX163" s="138"/>
      <c r="AY163" s="138"/>
      <c r="AZ163" s="138"/>
      <c r="BA163" s="138"/>
      <c r="BB163" s="138"/>
      <c r="BC163" s="138"/>
      <c r="BD163" s="138"/>
      <c r="BE163" s="138"/>
      <c r="BF163" s="138"/>
    </row>
    <row r="164" spans="40:58" x14ac:dyDescent="0.2">
      <c r="AN164" s="138"/>
      <c r="AO164" s="138"/>
      <c r="AP164" s="138"/>
      <c r="AQ164" s="138"/>
      <c r="AR164" s="138"/>
      <c r="AS164" s="138"/>
      <c r="AT164" s="138"/>
      <c r="AU164" s="138"/>
      <c r="AV164" s="138"/>
      <c r="AW164" s="138"/>
      <c r="AX164" s="138"/>
      <c r="AY164" s="138"/>
      <c r="AZ164" s="138"/>
      <c r="BA164" s="138"/>
      <c r="BB164" s="138"/>
      <c r="BC164" s="138"/>
      <c r="BD164" s="138"/>
      <c r="BE164" s="138"/>
      <c r="BF164" s="138"/>
    </row>
    <row r="165" spans="40:58" x14ac:dyDescent="0.2">
      <c r="AN165" s="138"/>
      <c r="AO165" s="138"/>
      <c r="AP165" s="138"/>
      <c r="AQ165" s="138"/>
      <c r="AR165" s="138"/>
      <c r="AS165" s="138"/>
      <c r="AT165" s="138"/>
      <c r="AU165" s="138"/>
      <c r="AV165" s="138"/>
      <c r="AW165" s="138"/>
      <c r="AX165" s="138"/>
      <c r="AY165" s="138"/>
      <c r="AZ165" s="138"/>
      <c r="BA165" s="138"/>
      <c r="BB165" s="138"/>
      <c r="BC165" s="138"/>
      <c r="BD165" s="138"/>
      <c r="BE165" s="138"/>
      <c r="BF165" s="138"/>
    </row>
    <row r="166" spans="40:58" x14ac:dyDescent="0.2">
      <c r="AN166" s="138"/>
      <c r="AO166" s="138"/>
      <c r="AP166" s="138"/>
      <c r="AQ166" s="138"/>
      <c r="AR166" s="138"/>
      <c r="AS166" s="138"/>
      <c r="AT166" s="138"/>
      <c r="AU166" s="138"/>
      <c r="AV166" s="138"/>
      <c r="AW166" s="138"/>
      <c r="AX166" s="138"/>
      <c r="AY166" s="138"/>
      <c r="AZ166" s="138"/>
      <c r="BA166" s="138"/>
      <c r="BB166" s="138"/>
      <c r="BC166" s="138"/>
      <c r="BD166" s="138"/>
      <c r="BE166" s="138"/>
      <c r="BF166" s="138"/>
    </row>
  </sheetData>
  <mergeCells count="30">
    <mergeCell ref="A10:Z10"/>
    <mergeCell ref="A14:Z14"/>
    <mergeCell ref="A15:M15"/>
    <mergeCell ref="N35:T35"/>
    <mergeCell ref="G4:K4"/>
    <mergeCell ref="L4:P4"/>
    <mergeCell ref="Q4:U4"/>
    <mergeCell ref="V4:Z4"/>
    <mergeCell ref="G5:K5"/>
    <mergeCell ref="L5:P5"/>
    <mergeCell ref="Q5:U5"/>
    <mergeCell ref="V5:Z5"/>
    <mergeCell ref="AA35:AF35"/>
    <mergeCell ref="G53:R53"/>
    <mergeCell ref="A54:F54"/>
    <mergeCell ref="A55:F55"/>
    <mergeCell ref="A40:D40"/>
    <mergeCell ref="A41:D41"/>
    <mergeCell ref="A42:D42"/>
    <mergeCell ref="A43:D43"/>
    <mergeCell ref="A44:D44"/>
    <mergeCell ref="A45:D45"/>
    <mergeCell ref="A39:D39"/>
    <mergeCell ref="A56:F56"/>
    <mergeCell ref="A57:F57"/>
    <mergeCell ref="A58:F58"/>
    <mergeCell ref="A59:F59"/>
    <mergeCell ref="A49:C49"/>
    <mergeCell ref="A50:C50"/>
    <mergeCell ref="A51:C51"/>
  </mergeCells>
  <dataValidations count="1">
    <dataValidation allowBlank="1" showInputMessage="1" showErrorMessage="1" sqref="E50"/>
  </dataValidations>
  <pageMargins left="1.1211811023622047" right="0.78740157480314965" top="0.78740157480314965" bottom="0.78740157480314965" header="0" footer="0"/>
  <pageSetup paperSize="9" scale="5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T141"/>
  <sheetViews>
    <sheetView tabSelected="1" zoomScale="80" zoomScaleNormal="80" workbookViewId="0">
      <selection activeCell="Q1" sqref="Q1"/>
    </sheetView>
  </sheetViews>
  <sheetFormatPr baseColWidth="10" defaultColWidth="11" defaultRowHeight="12.75" x14ac:dyDescent="0.2"/>
  <cols>
    <col min="1" max="1" width="11.85546875" style="12" customWidth="1"/>
    <col min="2" max="2" width="16.28515625" style="12" customWidth="1"/>
    <col min="3" max="4" width="15.140625" style="12" customWidth="1"/>
    <col min="5" max="5" width="31" style="12" customWidth="1"/>
    <col min="6" max="6" width="31.140625" style="12" customWidth="1"/>
    <col min="7" max="7" width="4" style="12" customWidth="1"/>
    <col min="8" max="8" width="2.42578125" style="12" customWidth="1"/>
    <col min="9" max="9" width="0.85546875" style="12" customWidth="1"/>
    <col min="10" max="10" width="0.5703125" style="12" customWidth="1"/>
    <col min="11" max="11" width="4.85546875" style="2" customWidth="1"/>
    <col min="12" max="12" width="4" style="2" customWidth="1"/>
    <col min="13" max="13" width="2.7109375" style="2" customWidth="1"/>
    <col min="14" max="14" width="2.140625" style="2" customWidth="1"/>
    <col min="15" max="15" width="2.85546875" style="2" customWidth="1"/>
    <col min="16" max="16" width="2.7109375" style="2" customWidth="1"/>
    <col min="17" max="17" width="3" style="2" customWidth="1"/>
    <col min="18" max="18" width="2" style="2" customWidth="1"/>
    <col min="19" max="19" width="2.42578125" style="2" customWidth="1"/>
    <col min="20" max="20" width="1.5703125" style="2" customWidth="1"/>
    <col min="21" max="21" width="2.140625" style="2" customWidth="1"/>
    <col min="22" max="22" width="2" style="2" customWidth="1"/>
    <col min="23" max="23" width="2.7109375" style="2" customWidth="1"/>
    <col min="24" max="24" width="3.5703125" style="2" customWidth="1"/>
    <col min="25" max="25" width="2.28515625" style="12" customWidth="1"/>
    <col min="26" max="26" width="3.85546875" style="12" customWidth="1"/>
    <col min="27" max="34" width="2.42578125" style="12" customWidth="1"/>
    <col min="35" max="35" width="3.5703125" style="12" customWidth="1"/>
    <col min="36" max="38" width="2.42578125" style="12" customWidth="1"/>
    <col min="39" max="39" width="11.7109375" style="12" customWidth="1"/>
    <col min="40" max="58" width="11" style="2"/>
    <col min="59" max="16384" width="11" style="12"/>
  </cols>
  <sheetData>
    <row r="1" spans="1:72" s="2" customFormat="1" ht="27" customHeight="1" x14ac:dyDescent="0.25">
      <c r="A1" s="1" t="s">
        <v>0</v>
      </c>
    </row>
    <row r="2" spans="1:72" s="2" customFormat="1" ht="8.25" customHeight="1" x14ac:dyDescent="0.2"/>
    <row r="3" spans="1:72" s="7" customFormat="1" ht="18" x14ac:dyDescent="0.25">
      <c r="A3" s="3" t="s">
        <v>1</v>
      </c>
      <c r="B3" s="4"/>
      <c r="C3" s="4"/>
      <c r="D3" s="5"/>
      <c r="E3" s="5"/>
      <c r="F3" s="5"/>
      <c r="G3" s="5"/>
      <c r="H3" s="5"/>
      <c r="I3" s="5"/>
      <c r="J3" s="5"/>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row>
    <row r="4" spans="1:72" ht="28.5" customHeight="1" x14ac:dyDescent="0.2">
      <c r="A4" s="8" t="s">
        <v>2</v>
      </c>
      <c r="B4" s="9" t="s">
        <v>3</v>
      </c>
      <c r="C4" s="9" t="s">
        <v>4</v>
      </c>
      <c r="D4" s="9" t="s">
        <v>5</v>
      </c>
      <c r="E4" s="9" t="s">
        <v>6</v>
      </c>
      <c r="F4" s="9" t="s">
        <v>7</v>
      </c>
      <c r="G4" s="774" t="s">
        <v>8</v>
      </c>
      <c r="H4" s="775"/>
      <c r="I4" s="775"/>
      <c r="J4" s="775"/>
      <c r="K4" s="776"/>
      <c r="L4" s="774" t="s">
        <v>9</v>
      </c>
      <c r="M4" s="775"/>
      <c r="N4" s="775"/>
      <c r="O4" s="775"/>
      <c r="P4" s="776"/>
      <c r="Q4" s="774" t="s">
        <v>10</v>
      </c>
      <c r="R4" s="775"/>
      <c r="S4" s="775"/>
      <c r="T4" s="775"/>
      <c r="U4" s="776"/>
      <c r="V4" s="774" t="s">
        <v>11</v>
      </c>
      <c r="W4" s="775"/>
      <c r="X4" s="775"/>
      <c r="Y4" s="775"/>
      <c r="Z4" s="776"/>
      <c r="AA4" s="10"/>
      <c r="AB4" s="10"/>
      <c r="AC4" s="10"/>
      <c r="AD4" s="10"/>
      <c r="AE4" s="10"/>
      <c r="AF4" s="10"/>
      <c r="AG4" s="10"/>
      <c r="AH4" s="10"/>
      <c r="AI4" s="10"/>
      <c r="AJ4" s="10"/>
      <c r="AK4" s="10"/>
      <c r="AL4" s="10"/>
      <c r="AM4" s="11"/>
    </row>
    <row r="5" spans="1:72" ht="354.75" customHeight="1" x14ac:dyDescent="0.2">
      <c r="A5" s="13" t="s">
        <v>12</v>
      </c>
      <c r="B5" s="14">
        <v>1191000210000</v>
      </c>
      <c r="C5" s="15" t="s">
        <v>13</v>
      </c>
      <c r="D5" s="16" t="s">
        <v>14</v>
      </c>
      <c r="E5" s="16" t="s">
        <v>15</v>
      </c>
      <c r="F5" s="16" t="s">
        <v>16</v>
      </c>
      <c r="G5" s="777" t="s">
        <v>17</v>
      </c>
      <c r="H5" s="778"/>
      <c r="I5" s="778"/>
      <c r="J5" s="778"/>
      <c r="K5" s="779"/>
      <c r="L5" s="780">
        <v>1020000000</v>
      </c>
      <c r="M5" s="781"/>
      <c r="N5" s="781"/>
      <c r="O5" s="781"/>
      <c r="P5" s="782"/>
      <c r="Q5" s="783" t="s">
        <v>18</v>
      </c>
      <c r="R5" s="784"/>
      <c r="S5" s="784"/>
      <c r="T5" s="784"/>
      <c r="U5" s="785"/>
      <c r="V5" s="780">
        <v>1020000000</v>
      </c>
      <c r="W5" s="781"/>
      <c r="X5" s="781"/>
      <c r="Y5" s="781"/>
      <c r="Z5" s="782"/>
      <c r="AA5" s="17"/>
      <c r="AB5" s="17"/>
      <c r="AC5" s="17"/>
      <c r="AD5" s="17"/>
      <c r="AE5" s="17"/>
      <c r="AF5" s="17"/>
      <c r="AG5" s="17"/>
      <c r="AH5" s="17"/>
      <c r="AI5" s="17"/>
      <c r="AJ5" s="17"/>
      <c r="AK5" s="17"/>
      <c r="AL5" s="17"/>
    </row>
    <row r="6" spans="1:72" s="2" customFormat="1" x14ac:dyDescent="0.2">
      <c r="BG6" s="12"/>
      <c r="BH6" s="12"/>
      <c r="BI6" s="12"/>
      <c r="BJ6" s="12"/>
      <c r="BK6" s="12"/>
      <c r="BL6" s="12"/>
      <c r="BM6" s="12"/>
      <c r="BN6" s="12"/>
      <c r="BO6" s="12"/>
      <c r="BP6" s="12"/>
      <c r="BQ6" s="12"/>
      <c r="BR6" s="12"/>
      <c r="BS6" s="12"/>
      <c r="BT6" s="12"/>
    </row>
    <row r="7" spans="1:72" s="2" customFormat="1" x14ac:dyDescent="0.2">
      <c r="A7" s="18" t="s">
        <v>19</v>
      </c>
      <c r="BG7" s="12"/>
      <c r="BH7" s="12"/>
      <c r="BI7" s="12"/>
      <c r="BJ7" s="12"/>
      <c r="BK7" s="12"/>
      <c r="BL7" s="12"/>
      <c r="BM7" s="12"/>
      <c r="BN7" s="12"/>
      <c r="BO7" s="12"/>
      <c r="BP7" s="12"/>
      <c r="BQ7" s="12"/>
      <c r="BR7" s="12"/>
      <c r="BS7" s="12"/>
      <c r="BT7" s="12"/>
    </row>
    <row r="8" spans="1:72" s="2" customFormat="1" x14ac:dyDescent="0.2">
      <c r="A8" s="19" t="s">
        <v>20</v>
      </c>
      <c r="BG8" s="12"/>
      <c r="BH8" s="12"/>
      <c r="BI8" s="12"/>
      <c r="BJ8" s="12"/>
      <c r="BK8" s="12"/>
      <c r="BL8" s="12"/>
      <c r="BM8" s="12"/>
      <c r="BN8" s="12"/>
      <c r="BO8" s="12"/>
      <c r="BP8" s="12"/>
      <c r="BQ8" s="12"/>
      <c r="BR8" s="12"/>
      <c r="BS8" s="12"/>
      <c r="BT8" s="12"/>
    </row>
    <row r="9" spans="1:72" s="2" customFormat="1" ht="13.5" customHeight="1" x14ac:dyDescent="0.2">
      <c r="A9" s="19"/>
      <c r="BG9" s="12"/>
      <c r="BH9" s="12"/>
      <c r="BI9" s="12"/>
      <c r="BJ9" s="12"/>
      <c r="BK9" s="12"/>
      <c r="BL9" s="12"/>
      <c r="BM9" s="12"/>
      <c r="BN9" s="12"/>
      <c r="BO9" s="12"/>
      <c r="BP9" s="12"/>
      <c r="BQ9" s="12"/>
      <c r="BR9" s="12"/>
      <c r="BS9" s="12"/>
      <c r="BT9" s="12"/>
    </row>
    <row r="10" spans="1:72" s="2" customFormat="1" ht="219" customHeight="1" x14ac:dyDescent="0.2">
      <c r="A10" s="604" t="s">
        <v>21</v>
      </c>
      <c r="B10" s="605"/>
      <c r="C10" s="605"/>
      <c r="D10" s="605"/>
      <c r="E10" s="605"/>
      <c r="F10" s="605"/>
      <c r="G10" s="605"/>
      <c r="H10" s="605"/>
      <c r="I10" s="605"/>
      <c r="J10" s="605"/>
      <c r="K10" s="605"/>
      <c r="L10" s="605"/>
      <c r="M10" s="605"/>
      <c r="N10" s="605"/>
      <c r="O10" s="605"/>
      <c r="P10" s="605"/>
      <c r="Q10" s="605"/>
      <c r="R10" s="605"/>
      <c r="S10" s="605"/>
      <c r="T10" s="605"/>
      <c r="U10" s="605"/>
      <c r="V10" s="605"/>
      <c r="W10" s="605"/>
      <c r="X10" s="605"/>
      <c r="Y10" s="605"/>
      <c r="Z10" s="606"/>
      <c r="BG10" s="12"/>
      <c r="BH10" s="12"/>
      <c r="BI10" s="12"/>
      <c r="BJ10" s="12"/>
      <c r="BK10" s="12"/>
      <c r="BL10" s="12"/>
      <c r="BM10" s="12"/>
      <c r="BN10" s="12"/>
      <c r="BO10" s="12"/>
      <c r="BP10" s="12"/>
      <c r="BQ10" s="12"/>
      <c r="BR10" s="12"/>
      <c r="BS10" s="12"/>
      <c r="BT10" s="12"/>
    </row>
    <row r="11" spans="1:72" s="2" customFormat="1" ht="14.25" customHeight="1" x14ac:dyDescent="0.2">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BG11" s="12"/>
      <c r="BH11" s="12"/>
      <c r="BI11" s="12"/>
      <c r="BJ11" s="12"/>
      <c r="BK11" s="12"/>
      <c r="BL11" s="12"/>
      <c r="BM11" s="12"/>
      <c r="BN11" s="12"/>
      <c r="BO11" s="12"/>
      <c r="BP11" s="12"/>
      <c r="BQ11" s="12"/>
      <c r="BR11" s="12"/>
      <c r="BS11" s="12"/>
      <c r="BT11" s="12"/>
    </row>
    <row r="12" spans="1:72" s="2" customFormat="1" ht="14.25" customHeight="1" x14ac:dyDescent="0.2">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BG12" s="12"/>
      <c r="BH12" s="12"/>
      <c r="BI12" s="12"/>
      <c r="BJ12" s="12"/>
      <c r="BK12" s="12"/>
      <c r="BL12" s="12"/>
      <c r="BM12" s="12"/>
      <c r="BN12" s="12"/>
      <c r="BO12" s="12"/>
      <c r="BP12" s="12"/>
      <c r="BQ12" s="12"/>
      <c r="BR12" s="12"/>
      <c r="BS12" s="12"/>
      <c r="BT12" s="12"/>
    </row>
    <row r="13" spans="1:72" s="2" customFormat="1" ht="14.25" customHeight="1" x14ac:dyDescent="0.2">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BG13" s="12"/>
      <c r="BH13" s="12"/>
      <c r="BI13" s="12"/>
      <c r="BJ13" s="12"/>
      <c r="BK13" s="12"/>
      <c r="BL13" s="12"/>
      <c r="BM13" s="12"/>
      <c r="BN13" s="12"/>
      <c r="BO13" s="12"/>
      <c r="BP13" s="12"/>
      <c r="BQ13" s="12"/>
      <c r="BR13" s="12"/>
      <c r="BS13" s="12"/>
      <c r="BT13" s="12"/>
    </row>
    <row r="14" spans="1:72" s="2" customFormat="1" ht="14.25" customHeight="1" x14ac:dyDescent="0.2">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20"/>
      <c r="BG14" s="12"/>
      <c r="BH14" s="12"/>
      <c r="BI14" s="12"/>
      <c r="BJ14" s="12"/>
      <c r="BK14" s="12"/>
      <c r="BL14" s="12"/>
      <c r="BM14" s="12"/>
      <c r="BN14" s="12"/>
      <c r="BO14" s="12"/>
      <c r="BP14" s="12"/>
      <c r="BQ14" s="12"/>
      <c r="BR14" s="12"/>
      <c r="BS14" s="12"/>
      <c r="BT14" s="12"/>
    </row>
    <row r="15" spans="1:72" s="2" customFormat="1" ht="14.25" customHeight="1"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BG15" s="12"/>
      <c r="BH15" s="12"/>
      <c r="BI15" s="12"/>
      <c r="BJ15" s="12"/>
      <c r="BK15" s="12"/>
      <c r="BL15" s="12"/>
      <c r="BM15" s="12"/>
      <c r="BN15" s="12"/>
      <c r="BO15" s="12"/>
      <c r="BP15" s="12"/>
      <c r="BQ15" s="12"/>
      <c r="BR15" s="12"/>
      <c r="BS15" s="12"/>
      <c r="BT15" s="12"/>
    </row>
    <row r="16" spans="1:72" s="2" customFormat="1" x14ac:dyDescent="0.2">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BG16" s="12"/>
      <c r="BH16" s="12"/>
      <c r="BI16" s="12"/>
      <c r="BJ16" s="12"/>
      <c r="BK16" s="12"/>
      <c r="BL16" s="12"/>
      <c r="BM16" s="12"/>
      <c r="BN16" s="12"/>
      <c r="BO16" s="12"/>
      <c r="BP16" s="12"/>
      <c r="BQ16" s="12"/>
      <c r="BR16" s="12"/>
      <c r="BS16" s="12"/>
      <c r="BT16" s="12"/>
    </row>
    <row r="17" spans="1:72" s="2" customFormat="1" x14ac:dyDescent="0.2">
      <c r="A17" s="19" t="s">
        <v>22</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BG17" s="12"/>
      <c r="BH17" s="12"/>
      <c r="BI17" s="12"/>
      <c r="BJ17" s="12"/>
      <c r="BK17" s="12"/>
      <c r="BL17" s="12"/>
      <c r="BM17" s="12"/>
      <c r="BN17" s="12"/>
      <c r="BO17" s="12"/>
      <c r="BP17" s="12"/>
      <c r="BQ17" s="12"/>
      <c r="BR17" s="12"/>
      <c r="BS17" s="12"/>
      <c r="BT17" s="12"/>
    </row>
    <row r="18" spans="1:72" s="2" customFormat="1" ht="12.75" customHeight="1" x14ac:dyDescent="0.2">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1"/>
      <c r="AA18" s="21"/>
      <c r="AB18" s="21"/>
      <c r="AC18" s="21"/>
      <c r="AD18" s="21"/>
      <c r="AE18" s="21"/>
      <c r="AF18" s="21"/>
      <c r="AG18" s="21"/>
      <c r="AH18" s="21"/>
      <c r="AI18" s="21"/>
      <c r="AJ18" s="21"/>
      <c r="AK18" s="21"/>
      <c r="AL18" s="21"/>
      <c r="AM18" s="21"/>
      <c r="BG18" s="12"/>
      <c r="BH18" s="12"/>
      <c r="BI18" s="12"/>
      <c r="BJ18" s="12"/>
      <c r="BK18" s="12"/>
      <c r="BL18" s="12"/>
      <c r="BM18" s="12"/>
      <c r="BN18" s="12"/>
      <c r="BO18" s="12"/>
      <c r="BP18" s="12"/>
      <c r="BQ18" s="12"/>
      <c r="BR18" s="12"/>
      <c r="BS18" s="12"/>
      <c r="BT18" s="12"/>
    </row>
    <row r="19" spans="1:72" s="2" customFormat="1" ht="108" customHeight="1" x14ac:dyDescent="0.2">
      <c r="A19" s="604" t="s">
        <v>23</v>
      </c>
      <c r="B19" s="605"/>
      <c r="C19" s="605"/>
      <c r="D19" s="605"/>
      <c r="E19" s="605"/>
      <c r="F19" s="605"/>
      <c r="G19" s="605"/>
      <c r="H19" s="605"/>
      <c r="I19" s="605"/>
      <c r="J19" s="605"/>
      <c r="K19" s="605"/>
      <c r="L19" s="605"/>
      <c r="M19" s="605"/>
      <c r="N19" s="605"/>
      <c r="O19" s="605"/>
      <c r="P19" s="605"/>
      <c r="Q19" s="605"/>
      <c r="R19" s="605"/>
      <c r="S19" s="605"/>
      <c r="T19" s="605"/>
      <c r="U19" s="605"/>
      <c r="V19" s="605"/>
      <c r="W19" s="605"/>
      <c r="X19" s="605"/>
      <c r="Y19" s="605"/>
      <c r="Z19" s="606"/>
      <c r="AA19" s="21"/>
      <c r="AB19" s="21"/>
      <c r="AC19" s="21"/>
      <c r="AD19" s="21"/>
      <c r="AE19" s="21"/>
      <c r="AF19" s="21"/>
      <c r="AG19" s="21"/>
      <c r="AH19" s="21"/>
      <c r="AI19" s="21"/>
      <c r="AJ19" s="21"/>
      <c r="AK19" s="21"/>
      <c r="AL19" s="21"/>
      <c r="AM19" s="21"/>
      <c r="BG19" s="12"/>
      <c r="BH19" s="12"/>
      <c r="BI19" s="12"/>
      <c r="BJ19" s="12"/>
      <c r="BK19" s="12"/>
      <c r="BL19" s="12"/>
      <c r="BM19" s="12"/>
      <c r="BN19" s="12"/>
      <c r="BO19" s="12"/>
      <c r="BP19" s="12"/>
      <c r="BQ19" s="12"/>
      <c r="BR19" s="12"/>
      <c r="BS19" s="12"/>
      <c r="BT19" s="12"/>
    </row>
    <row r="20" spans="1:72" s="2" customFormat="1" ht="18" customHeight="1" x14ac:dyDescent="0.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1"/>
      <c r="AB20" s="21"/>
      <c r="AC20" s="21"/>
      <c r="AD20" s="21"/>
      <c r="AE20" s="21"/>
      <c r="AF20" s="21"/>
      <c r="AG20" s="21"/>
      <c r="AH20" s="21"/>
      <c r="AI20" s="21"/>
      <c r="AJ20" s="21"/>
      <c r="AK20" s="21"/>
      <c r="AL20" s="21"/>
      <c r="AM20" s="21"/>
      <c r="BG20" s="12"/>
      <c r="BH20" s="12"/>
      <c r="BI20" s="12"/>
      <c r="BJ20" s="12"/>
      <c r="BK20" s="12"/>
      <c r="BL20" s="12"/>
      <c r="BM20" s="12"/>
      <c r="BN20" s="12"/>
      <c r="BO20" s="12"/>
      <c r="BP20" s="12"/>
      <c r="BQ20" s="12"/>
      <c r="BR20" s="12"/>
      <c r="BS20" s="12"/>
      <c r="BT20" s="12"/>
    </row>
    <row r="21" spans="1:72" s="2" customFormat="1" ht="14.25" customHeight="1" x14ac:dyDescent="0.2">
      <c r="A21" s="18" t="s">
        <v>24</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1"/>
      <c r="AB21" s="21"/>
      <c r="AC21" s="21"/>
      <c r="AD21" s="21"/>
      <c r="AE21" s="21"/>
      <c r="AF21" s="21"/>
      <c r="AG21" s="21"/>
      <c r="AH21" s="21"/>
      <c r="AI21" s="21"/>
      <c r="AJ21" s="21"/>
      <c r="AK21" s="21"/>
      <c r="AL21" s="21"/>
      <c r="AM21" s="21"/>
      <c r="BG21" s="12"/>
      <c r="BH21" s="12"/>
      <c r="BI21" s="12"/>
      <c r="BJ21" s="12"/>
      <c r="BK21" s="12"/>
      <c r="BL21" s="12"/>
      <c r="BM21" s="12"/>
      <c r="BN21" s="12"/>
      <c r="BO21" s="12"/>
      <c r="BP21" s="12"/>
      <c r="BQ21" s="12"/>
      <c r="BR21" s="12"/>
      <c r="BS21" s="12"/>
      <c r="BT21" s="12"/>
    </row>
    <row r="22" spans="1:72" s="2" customFormat="1" ht="42.75" customHeight="1" x14ac:dyDescent="0.2">
      <c r="A22" s="604" t="s">
        <v>25</v>
      </c>
      <c r="B22" s="605"/>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6"/>
      <c r="AA22" s="21"/>
      <c r="AB22" s="21"/>
      <c r="AC22" s="21"/>
      <c r="AD22" s="21"/>
      <c r="AE22" s="21"/>
      <c r="AF22" s="21"/>
      <c r="AG22" s="21"/>
      <c r="AH22" s="21"/>
      <c r="AI22" s="21"/>
      <c r="AJ22" s="21"/>
      <c r="AK22" s="21"/>
      <c r="AL22" s="21"/>
      <c r="AM22" s="21"/>
      <c r="BG22" s="12"/>
      <c r="BH22" s="12"/>
      <c r="BI22" s="12"/>
      <c r="BJ22" s="12"/>
      <c r="BK22" s="12"/>
      <c r="BL22" s="12"/>
      <c r="BM22" s="12"/>
      <c r="BN22" s="12"/>
      <c r="BO22" s="12"/>
      <c r="BP22" s="12"/>
      <c r="BQ22" s="12"/>
      <c r="BR22" s="12"/>
      <c r="BS22" s="12"/>
      <c r="BT22" s="12"/>
    </row>
    <row r="23" spans="1:72" s="2" customFormat="1" ht="15" customHeight="1" x14ac:dyDescent="0.2">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1"/>
      <c r="AB23" s="21"/>
      <c r="AC23" s="21"/>
      <c r="AD23" s="21"/>
      <c r="AE23" s="21"/>
      <c r="AF23" s="21"/>
      <c r="AG23" s="21"/>
      <c r="AH23" s="21"/>
      <c r="AI23" s="21"/>
      <c r="AJ23" s="21"/>
      <c r="AK23" s="21"/>
      <c r="AL23" s="21"/>
      <c r="AM23" s="21"/>
      <c r="BG23" s="12"/>
      <c r="BH23" s="12"/>
      <c r="BI23" s="12"/>
      <c r="BJ23" s="12"/>
      <c r="BK23" s="12"/>
      <c r="BL23" s="12"/>
      <c r="BM23" s="12"/>
      <c r="BN23" s="12"/>
      <c r="BO23" s="12"/>
      <c r="BP23" s="12"/>
      <c r="BQ23" s="12"/>
      <c r="BR23" s="12"/>
      <c r="BS23" s="12"/>
      <c r="BT23" s="12"/>
    </row>
    <row r="24" spans="1:72" s="2" customFormat="1" ht="15" x14ac:dyDescent="0.2">
      <c r="A24" s="18" t="s">
        <v>26</v>
      </c>
      <c r="B24" s="23"/>
      <c r="C24" s="23"/>
      <c r="D24" s="23"/>
      <c r="E24" s="23"/>
      <c r="BG24" s="12"/>
      <c r="BH24" s="12"/>
      <c r="BI24" s="12"/>
      <c r="BJ24" s="12"/>
      <c r="BK24" s="12"/>
      <c r="BL24" s="12"/>
      <c r="BM24" s="12"/>
      <c r="BN24" s="12"/>
      <c r="BO24" s="12"/>
      <c r="BP24" s="12"/>
      <c r="BQ24" s="12"/>
      <c r="BR24" s="12"/>
      <c r="BS24" s="12"/>
      <c r="BT24" s="12"/>
    </row>
    <row r="25" spans="1:72" s="2" customFormat="1" ht="15" x14ac:dyDescent="0.2">
      <c r="A25" s="18" t="s">
        <v>27</v>
      </c>
      <c r="B25" s="23"/>
      <c r="C25" s="23"/>
      <c r="D25" s="23"/>
      <c r="E25" s="23"/>
      <c r="BG25" s="12"/>
      <c r="BH25" s="12"/>
      <c r="BI25" s="12"/>
      <c r="BJ25" s="12"/>
      <c r="BK25" s="12"/>
      <c r="BL25" s="12"/>
      <c r="BM25" s="12"/>
      <c r="BN25" s="12"/>
      <c r="BO25" s="12"/>
      <c r="BP25" s="12"/>
      <c r="BQ25" s="12"/>
      <c r="BR25" s="12"/>
      <c r="BS25" s="12"/>
      <c r="BT25" s="12"/>
    </row>
    <row r="26" spans="1:72" s="2" customFormat="1" x14ac:dyDescent="0.2">
      <c r="A26" s="24" t="s">
        <v>28</v>
      </c>
      <c r="B26" s="25"/>
      <c r="C26" s="26"/>
      <c r="D26" s="27">
        <v>1020000000</v>
      </c>
      <c r="E26" s="28" t="s">
        <v>29</v>
      </c>
    </row>
    <row r="27" spans="1:72" s="2" customFormat="1" x14ac:dyDescent="0.2">
      <c r="A27" s="29" t="s">
        <v>30</v>
      </c>
      <c r="B27" s="30"/>
      <c r="C27" s="31"/>
      <c r="D27" s="27">
        <v>1020000000</v>
      </c>
      <c r="E27" s="32">
        <v>1</v>
      </c>
      <c r="BG27" s="12"/>
      <c r="BH27" s="12"/>
      <c r="BI27" s="12"/>
      <c r="BJ27" s="12"/>
      <c r="BK27" s="12"/>
      <c r="BL27" s="12"/>
      <c r="BM27" s="12"/>
      <c r="BN27" s="12"/>
      <c r="BO27" s="12"/>
      <c r="BP27" s="12"/>
      <c r="BQ27" s="12"/>
      <c r="BR27" s="12"/>
      <c r="BS27" s="12"/>
      <c r="BT27" s="12"/>
    </row>
    <row r="28" spans="1:72" s="2" customFormat="1" ht="15.75" x14ac:dyDescent="0.25">
      <c r="A28" s="33"/>
      <c r="B28" s="33"/>
      <c r="C28" s="33"/>
      <c r="D28" s="34"/>
      <c r="E28" s="35"/>
      <c r="BG28" s="12"/>
      <c r="BH28" s="12"/>
      <c r="BI28" s="12"/>
      <c r="BJ28" s="12"/>
      <c r="BK28" s="12"/>
      <c r="BL28" s="12"/>
      <c r="BM28" s="12"/>
      <c r="BN28" s="12"/>
      <c r="BO28" s="12"/>
      <c r="BP28" s="12"/>
      <c r="BQ28" s="12"/>
      <c r="BR28" s="12"/>
      <c r="BS28" s="12"/>
      <c r="BT28" s="12"/>
    </row>
    <row r="29" spans="1:72" s="2" customFormat="1" x14ac:dyDescent="0.2">
      <c r="A29" s="18" t="s">
        <v>31</v>
      </c>
      <c r="BG29" s="12"/>
      <c r="BH29" s="12"/>
      <c r="BI29" s="12"/>
      <c r="BJ29" s="12"/>
      <c r="BK29" s="12"/>
      <c r="BL29" s="12"/>
      <c r="BM29" s="12"/>
      <c r="BN29" s="12"/>
      <c r="BO29" s="12"/>
      <c r="BP29" s="12"/>
      <c r="BQ29" s="12"/>
      <c r="BR29" s="12"/>
      <c r="BS29" s="12"/>
      <c r="BT29" s="12"/>
    </row>
    <row r="30" spans="1:72" s="2" customFormat="1" ht="34.5" customHeight="1" x14ac:dyDescent="0.2">
      <c r="A30" s="604" t="s">
        <v>32</v>
      </c>
      <c r="B30" s="605"/>
      <c r="C30" s="605"/>
      <c r="D30" s="605"/>
      <c r="E30" s="605"/>
      <c r="F30" s="605"/>
      <c r="G30" s="605"/>
      <c r="H30" s="605"/>
      <c r="I30" s="605"/>
      <c r="J30" s="605"/>
      <c r="K30" s="605"/>
      <c r="L30" s="605"/>
      <c r="M30" s="605"/>
      <c r="N30" s="605"/>
      <c r="O30" s="605"/>
      <c r="P30" s="605"/>
      <c r="Q30" s="605"/>
      <c r="R30" s="605"/>
      <c r="S30" s="605"/>
      <c r="T30" s="605"/>
      <c r="U30" s="605"/>
      <c r="V30" s="605"/>
      <c r="W30" s="605"/>
      <c r="X30" s="605"/>
      <c r="Y30" s="605"/>
      <c r="Z30" s="606"/>
      <c r="AA30" s="21"/>
      <c r="AB30" s="21"/>
      <c r="AC30" s="21"/>
      <c r="AD30" s="21"/>
      <c r="AE30" s="21"/>
      <c r="AF30" s="21"/>
      <c r="AG30" s="21"/>
      <c r="AH30" s="21"/>
      <c r="AI30" s="21"/>
      <c r="BG30" s="12"/>
      <c r="BH30" s="12"/>
      <c r="BI30" s="12"/>
      <c r="BJ30" s="12"/>
      <c r="BK30" s="12"/>
      <c r="BL30" s="12"/>
      <c r="BM30" s="12"/>
      <c r="BN30" s="12"/>
      <c r="BO30" s="12"/>
      <c r="BP30" s="12"/>
      <c r="BQ30" s="12"/>
      <c r="BR30" s="12"/>
      <c r="BS30" s="12"/>
      <c r="BT30" s="12"/>
    </row>
    <row r="31" spans="1:72" s="2" customFormat="1" ht="15" x14ac:dyDescent="0.2">
      <c r="A31" s="36"/>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BG31" s="12"/>
      <c r="BH31" s="12"/>
      <c r="BI31" s="12"/>
      <c r="BJ31" s="12"/>
      <c r="BK31" s="12"/>
      <c r="BL31" s="12"/>
      <c r="BM31" s="12"/>
      <c r="BN31" s="12"/>
      <c r="BO31" s="12"/>
      <c r="BP31" s="12"/>
      <c r="BQ31" s="12"/>
      <c r="BR31" s="12"/>
      <c r="BS31" s="12"/>
      <c r="BT31" s="12"/>
    </row>
    <row r="32" spans="1:72" s="2" customFormat="1" x14ac:dyDescent="0.2">
      <c r="A32" s="18" t="s">
        <v>33</v>
      </c>
      <c r="BG32" s="12"/>
      <c r="BH32" s="12"/>
      <c r="BI32" s="12"/>
      <c r="BJ32" s="12"/>
      <c r="BK32" s="12"/>
      <c r="BL32" s="12"/>
      <c r="BM32" s="12"/>
      <c r="BN32" s="12"/>
      <c r="BO32" s="12"/>
      <c r="BP32" s="12"/>
      <c r="BQ32" s="12"/>
      <c r="BR32" s="12"/>
      <c r="BS32" s="12"/>
      <c r="BT32" s="12"/>
    </row>
    <row r="33" spans="1:72" s="2" customFormat="1" ht="15" x14ac:dyDescent="0.2">
      <c r="A33" s="36"/>
      <c r="B33" s="37"/>
      <c r="C33" s="37"/>
      <c r="D33" s="37"/>
      <c r="E33" s="37"/>
      <c r="F33" s="37"/>
      <c r="G33" s="620"/>
      <c r="H33" s="621"/>
      <c r="I33" s="621"/>
      <c r="J33" s="621"/>
      <c r="K33" s="621"/>
      <c r="L33" s="621"/>
      <c r="M33" s="622"/>
      <c r="N33" s="616"/>
      <c r="O33" s="616"/>
      <c r="P33" s="616"/>
      <c r="Q33" s="616"/>
      <c r="R33" s="616"/>
      <c r="S33" s="616"/>
      <c r="T33" s="616"/>
      <c r="U33" s="616"/>
      <c r="V33" s="616"/>
      <c r="W33" s="616"/>
      <c r="X33" s="616"/>
      <c r="Y33" s="616"/>
      <c r="Z33" s="616"/>
      <c r="AA33" s="603"/>
      <c r="AB33" s="603"/>
      <c r="AC33" s="603"/>
      <c r="AD33" s="603"/>
      <c r="AE33" s="603"/>
      <c r="AF33" s="603"/>
      <c r="AG33" s="38"/>
      <c r="AH33" s="38"/>
      <c r="AI33" s="38"/>
      <c r="AJ33" s="38"/>
      <c r="AK33" s="38"/>
      <c r="AL33" s="38"/>
      <c r="AM33" s="38"/>
      <c r="BG33" s="12"/>
      <c r="BH33" s="12"/>
      <c r="BI33" s="12"/>
      <c r="BJ33" s="12"/>
      <c r="BK33" s="12"/>
      <c r="BL33" s="12"/>
      <c r="BM33" s="12"/>
      <c r="BN33" s="12"/>
      <c r="BO33" s="12"/>
      <c r="BP33" s="12"/>
      <c r="BQ33" s="12"/>
      <c r="BR33" s="12"/>
      <c r="BS33" s="12"/>
      <c r="BT33" s="12"/>
    </row>
    <row r="34" spans="1:72" s="2" customFormat="1" ht="17.25" customHeight="1" x14ac:dyDescent="0.2">
      <c r="A34" s="39"/>
      <c r="B34" s="39"/>
      <c r="C34" s="39"/>
      <c r="D34" s="40" t="s">
        <v>34</v>
      </c>
      <c r="E34" s="41" t="s">
        <v>35</v>
      </c>
      <c r="F34" s="42"/>
      <c r="G34" s="617"/>
      <c r="H34" s="618"/>
      <c r="I34" s="618"/>
      <c r="J34" s="618"/>
      <c r="K34" s="618"/>
      <c r="L34" s="618"/>
      <c r="M34" s="618"/>
      <c r="N34" s="617"/>
      <c r="O34" s="617"/>
      <c r="P34" s="617"/>
      <c r="Q34" s="617"/>
      <c r="R34" s="617"/>
      <c r="S34" s="617"/>
      <c r="T34" s="617"/>
      <c r="U34" s="617"/>
      <c r="V34" s="618"/>
      <c r="W34" s="618"/>
      <c r="X34" s="618"/>
      <c r="Y34" s="618"/>
      <c r="Z34" s="618"/>
      <c r="AA34" s="619"/>
      <c r="AB34" s="619"/>
      <c r="AC34" s="619"/>
      <c r="AD34" s="619"/>
      <c r="AE34" s="619"/>
      <c r="AF34" s="619"/>
      <c r="AG34" s="43"/>
      <c r="AH34" s="43"/>
      <c r="AI34" s="43"/>
      <c r="AJ34" s="43"/>
      <c r="AK34" s="43"/>
      <c r="AL34" s="43"/>
      <c r="AM34" s="42"/>
      <c r="BG34" s="12"/>
      <c r="BH34" s="12"/>
      <c r="BI34" s="12"/>
      <c r="BJ34" s="12"/>
      <c r="BK34" s="12"/>
      <c r="BL34" s="12"/>
      <c r="BM34" s="12"/>
      <c r="BN34" s="12"/>
      <c r="BO34" s="12"/>
      <c r="BP34" s="12"/>
      <c r="BQ34" s="12"/>
      <c r="BR34" s="12"/>
      <c r="BS34" s="12"/>
      <c r="BT34" s="12"/>
    </row>
    <row r="35" spans="1:72" s="2" customFormat="1" ht="17.25" customHeight="1" x14ac:dyDescent="0.2">
      <c r="A35" s="608" t="s">
        <v>36</v>
      </c>
      <c r="B35" s="609"/>
      <c r="C35" s="610"/>
      <c r="D35" s="44"/>
      <c r="E35" s="45">
        <v>1020000000</v>
      </c>
      <c r="F35" s="42"/>
      <c r="G35" s="46"/>
      <c r="H35" s="43"/>
      <c r="I35" s="43"/>
      <c r="J35" s="43"/>
      <c r="K35" s="43"/>
      <c r="L35" s="43"/>
      <c r="M35" s="43"/>
      <c r="N35" s="46"/>
      <c r="O35" s="46"/>
      <c r="P35" s="46"/>
      <c r="Q35" s="46"/>
      <c r="R35" s="46"/>
      <c r="S35" s="46"/>
      <c r="T35" s="46"/>
      <c r="U35" s="46"/>
      <c r="V35" s="43"/>
      <c r="W35" s="43"/>
      <c r="X35" s="43"/>
      <c r="Y35" s="43"/>
      <c r="Z35" s="43"/>
      <c r="AA35" s="47"/>
      <c r="AB35" s="47"/>
      <c r="AC35" s="47"/>
      <c r="AD35" s="47"/>
      <c r="AE35" s="47"/>
      <c r="AF35" s="47"/>
      <c r="AG35" s="43"/>
      <c r="AH35" s="43"/>
      <c r="AI35" s="43"/>
      <c r="AJ35" s="43"/>
      <c r="AK35" s="43"/>
      <c r="AL35" s="43"/>
      <c r="AM35" s="42"/>
      <c r="BG35" s="12"/>
      <c r="BH35" s="12"/>
      <c r="BI35" s="12"/>
      <c r="BJ35" s="12"/>
      <c r="BK35" s="12"/>
      <c r="BL35" s="12"/>
      <c r="BM35" s="12"/>
      <c r="BN35" s="12"/>
      <c r="BO35" s="12"/>
      <c r="BP35" s="12"/>
      <c r="BQ35" s="12"/>
      <c r="BR35" s="12"/>
      <c r="BS35" s="12"/>
      <c r="BT35" s="12"/>
    </row>
    <row r="36" spans="1:72" s="2" customFormat="1" ht="44.25" customHeight="1" x14ac:dyDescent="0.25">
      <c r="A36" s="771" t="s">
        <v>37</v>
      </c>
      <c r="B36" s="772"/>
      <c r="C36" s="773"/>
      <c r="D36" s="48">
        <v>7420000</v>
      </c>
      <c r="E36" s="49"/>
      <c r="G36" s="613"/>
      <c r="H36" s="613"/>
      <c r="I36" s="613"/>
      <c r="J36" s="613"/>
      <c r="K36" s="613"/>
      <c r="L36" s="613"/>
      <c r="M36" s="613"/>
      <c r="N36" s="613"/>
      <c r="O36" s="613"/>
      <c r="P36" s="613"/>
      <c r="Q36" s="613"/>
      <c r="R36" s="613"/>
      <c r="S36" s="613"/>
      <c r="T36" s="613"/>
      <c r="U36" s="613"/>
      <c r="V36" s="613"/>
      <c r="W36" s="613"/>
      <c r="X36" s="613"/>
      <c r="Y36" s="613"/>
      <c r="Z36" s="613"/>
      <c r="AA36" s="615"/>
      <c r="AB36" s="615"/>
      <c r="AC36" s="615"/>
      <c r="AD36" s="615"/>
      <c r="AE36" s="615"/>
      <c r="AF36" s="615"/>
      <c r="AG36" s="50"/>
      <c r="AH36" s="50"/>
      <c r="AI36" s="50"/>
      <c r="AJ36" s="50"/>
      <c r="AK36" s="50"/>
      <c r="AL36" s="50"/>
      <c r="AM36" s="51"/>
      <c r="BG36" s="12"/>
      <c r="BH36" s="12"/>
      <c r="BI36" s="12"/>
      <c r="BJ36" s="12"/>
      <c r="BK36" s="12"/>
      <c r="BL36" s="12"/>
      <c r="BM36" s="12"/>
      <c r="BN36" s="12"/>
      <c r="BO36" s="12"/>
      <c r="BP36" s="12"/>
      <c r="BQ36" s="12"/>
      <c r="BR36" s="12"/>
      <c r="BS36" s="12"/>
      <c r="BT36" s="12"/>
    </row>
    <row r="37" spans="1:72" s="2" customFormat="1" ht="35.25" customHeight="1" x14ac:dyDescent="0.25">
      <c r="A37" s="771" t="s">
        <v>38</v>
      </c>
      <c r="B37" s="772"/>
      <c r="C37" s="773"/>
      <c r="D37" s="48">
        <v>68426000</v>
      </c>
      <c r="E37" s="49"/>
      <c r="G37" s="50"/>
      <c r="H37" s="50"/>
      <c r="I37" s="50"/>
      <c r="J37" s="50"/>
      <c r="K37" s="50"/>
      <c r="L37" s="50"/>
      <c r="M37" s="50"/>
      <c r="N37" s="50"/>
      <c r="O37" s="50"/>
      <c r="P37" s="50"/>
      <c r="Q37" s="50"/>
      <c r="R37" s="50"/>
      <c r="S37" s="50"/>
      <c r="T37" s="50"/>
      <c r="U37" s="50"/>
      <c r="V37" s="50"/>
      <c r="W37" s="50"/>
      <c r="X37" s="50"/>
      <c r="Y37" s="50"/>
      <c r="Z37" s="50"/>
      <c r="AA37" s="52"/>
      <c r="AB37" s="52"/>
      <c r="AC37" s="52"/>
      <c r="AD37" s="52"/>
      <c r="AE37" s="52"/>
      <c r="AF37" s="52"/>
      <c r="AG37" s="50"/>
      <c r="AH37" s="50"/>
      <c r="AI37" s="50"/>
      <c r="AJ37" s="50"/>
      <c r="AK37" s="50"/>
      <c r="AL37" s="50"/>
      <c r="AM37" s="51"/>
      <c r="BG37" s="12"/>
      <c r="BH37" s="12"/>
      <c r="BI37" s="12"/>
      <c r="BJ37" s="12"/>
      <c r="BK37" s="12"/>
      <c r="BL37" s="12"/>
      <c r="BM37" s="12"/>
      <c r="BN37" s="12"/>
      <c r="BO37" s="12"/>
      <c r="BP37" s="12"/>
      <c r="BQ37" s="12"/>
      <c r="BR37" s="12"/>
      <c r="BS37" s="12"/>
      <c r="BT37" s="12"/>
    </row>
    <row r="38" spans="1:72" s="2" customFormat="1" ht="41.25" customHeight="1" x14ac:dyDescent="0.25">
      <c r="A38" s="771" t="s">
        <v>39</v>
      </c>
      <c r="B38" s="772"/>
      <c r="C38" s="773"/>
      <c r="D38" s="48">
        <v>251500016</v>
      </c>
      <c r="E38" s="49"/>
      <c r="G38" s="50"/>
      <c r="H38" s="50"/>
      <c r="I38" s="50"/>
      <c r="J38" s="50"/>
      <c r="K38" s="50"/>
      <c r="L38" s="50"/>
      <c r="M38" s="50"/>
      <c r="N38" s="50"/>
      <c r="O38" s="50"/>
      <c r="P38" s="50"/>
      <c r="Q38" s="50"/>
      <c r="R38" s="50"/>
      <c r="S38" s="50"/>
      <c r="T38" s="50"/>
      <c r="U38" s="50"/>
      <c r="V38" s="50"/>
      <c r="W38" s="50"/>
      <c r="X38" s="50"/>
      <c r="Y38" s="50"/>
      <c r="Z38" s="50"/>
      <c r="AA38" s="52"/>
      <c r="AB38" s="52"/>
      <c r="AC38" s="52"/>
      <c r="AD38" s="52"/>
      <c r="AE38" s="52"/>
      <c r="AF38" s="52"/>
      <c r="AG38" s="50"/>
      <c r="AH38" s="50"/>
      <c r="AI38" s="50"/>
      <c r="AJ38" s="50"/>
      <c r="AK38" s="50"/>
      <c r="AL38" s="50"/>
      <c r="AM38" s="51"/>
      <c r="BG38" s="12"/>
      <c r="BH38" s="12"/>
      <c r="BI38" s="12"/>
      <c r="BJ38" s="12"/>
      <c r="BK38" s="12"/>
      <c r="BL38" s="12"/>
      <c r="BM38" s="12"/>
      <c r="BN38" s="12"/>
      <c r="BO38" s="12"/>
      <c r="BP38" s="12"/>
      <c r="BQ38" s="12"/>
      <c r="BR38" s="12"/>
      <c r="BS38" s="12"/>
      <c r="BT38" s="12"/>
    </row>
    <row r="39" spans="1:72" s="2" customFormat="1" ht="38.25" customHeight="1" x14ac:dyDescent="0.25">
      <c r="A39" s="771" t="s">
        <v>40</v>
      </c>
      <c r="B39" s="772"/>
      <c r="C39" s="773"/>
      <c r="D39" s="48">
        <v>464501184</v>
      </c>
      <c r="E39" s="49"/>
      <c r="G39" s="50"/>
      <c r="H39" s="50"/>
      <c r="I39" s="50"/>
      <c r="J39" s="50"/>
      <c r="K39" s="50"/>
      <c r="L39" s="50"/>
      <c r="M39" s="50"/>
      <c r="N39" s="50"/>
      <c r="O39" s="50"/>
      <c r="P39" s="50"/>
      <c r="Q39" s="50"/>
      <c r="R39" s="50"/>
      <c r="S39" s="50"/>
      <c r="T39" s="50"/>
      <c r="U39" s="50"/>
      <c r="V39" s="50"/>
      <c r="W39" s="50"/>
      <c r="X39" s="50"/>
      <c r="Y39" s="50"/>
      <c r="Z39" s="50"/>
      <c r="AA39" s="52"/>
      <c r="AB39" s="52"/>
      <c r="AC39" s="52"/>
      <c r="AD39" s="52"/>
      <c r="AE39" s="52"/>
      <c r="AF39" s="52"/>
      <c r="AG39" s="50"/>
      <c r="AH39" s="50"/>
      <c r="AI39" s="50"/>
      <c r="AJ39" s="50"/>
      <c r="AK39" s="50"/>
      <c r="AL39" s="50"/>
      <c r="AM39" s="51"/>
      <c r="BG39" s="12"/>
      <c r="BH39" s="12"/>
      <c r="BI39" s="12"/>
      <c r="BJ39" s="12"/>
      <c r="BK39" s="12"/>
      <c r="BL39" s="12"/>
      <c r="BM39" s="12"/>
      <c r="BN39" s="12"/>
      <c r="BO39" s="12"/>
      <c r="BP39" s="12"/>
      <c r="BQ39" s="12"/>
      <c r="BR39" s="12"/>
      <c r="BS39" s="12"/>
      <c r="BT39" s="12"/>
    </row>
    <row r="40" spans="1:72" s="2" customFormat="1" ht="42.75" customHeight="1" x14ac:dyDescent="0.25">
      <c r="A40" s="771" t="s">
        <v>41</v>
      </c>
      <c r="B40" s="772"/>
      <c r="C40" s="773"/>
      <c r="D40" s="48">
        <v>82195270</v>
      </c>
      <c r="E40" s="49"/>
      <c r="G40" s="50"/>
      <c r="H40" s="50"/>
      <c r="I40" s="50"/>
      <c r="J40" s="50"/>
      <c r="K40" s="50"/>
      <c r="L40" s="50"/>
      <c r="M40" s="50"/>
      <c r="N40" s="50"/>
      <c r="O40" s="50"/>
      <c r="P40" s="50"/>
      <c r="Q40" s="50"/>
      <c r="R40" s="50"/>
      <c r="S40" s="50"/>
      <c r="T40" s="50"/>
      <c r="U40" s="50"/>
      <c r="V40" s="50"/>
      <c r="W40" s="50"/>
      <c r="X40" s="50"/>
      <c r="Y40" s="50"/>
      <c r="Z40" s="50"/>
      <c r="AA40" s="52"/>
      <c r="AB40" s="52"/>
      <c r="AC40" s="52"/>
      <c r="AD40" s="52"/>
      <c r="AE40" s="52"/>
      <c r="AF40" s="52"/>
      <c r="AG40" s="50"/>
      <c r="AH40" s="50"/>
      <c r="AI40" s="50"/>
      <c r="AJ40" s="50"/>
      <c r="AK40" s="50"/>
      <c r="AL40" s="50"/>
      <c r="AM40" s="51"/>
      <c r="BG40" s="12"/>
      <c r="BH40" s="12"/>
      <c r="BI40" s="12"/>
      <c r="BJ40" s="12"/>
      <c r="BK40" s="12"/>
      <c r="BL40" s="12"/>
      <c r="BM40" s="12"/>
      <c r="BN40" s="12"/>
      <c r="BO40" s="12"/>
      <c r="BP40" s="12"/>
      <c r="BQ40" s="12"/>
      <c r="BR40" s="12"/>
      <c r="BS40" s="12"/>
      <c r="BT40" s="12"/>
    </row>
    <row r="41" spans="1:72" s="2" customFormat="1" ht="39.75" customHeight="1" x14ac:dyDescent="0.25">
      <c r="A41" s="771" t="s">
        <v>42</v>
      </c>
      <c r="B41" s="772"/>
      <c r="C41" s="773"/>
      <c r="D41" s="48">
        <v>42418651</v>
      </c>
      <c r="E41" s="49"/>
      <c r="G41" s="50"/>
      <c r="H41" s="50"/>
      <c r="I41" s="50"/>
      <c r="J41" s="50"/>
      <c r="K41" s="50"/>
      <c r="L41" s="50"/>
      <c r="M41" s="50"/>
      <c r="N41" s="50"/>
      <c r="O41" s="50"/>
      <c r="P41" s="50"/>
      <c r="Q41" s="50"/>
      <c r="R41" s="50"/>
      <c r="S41" s="50"/>
      <c r="T41" s="50"/>
      <c r="U41" s="50"/>
      <c r="V41" s="50"/>
      <c r="W41" s="50"/>
      <c r="X41" s="50"/>
      <c r="Y41" s="50"/>
      <c r="Z41" s="50"/>
      <c r="AA41" s="52"/>
      <c r="AB41" s="52"/>
      <c r="AC41" s="52"/>
      <c r="AD41" s="52"/>
      <c r="AE41" s="52"/>
      <c r="AF41" s="52"/>
      <c r="AG41" s="50"/>
      <c r="AH41" s="50"/>
      <c r="AI41" s="50"/>
      <c r="AJ41" s="50"/>
      <c r="AK41" s="50"/>
      <c r="AL41" s="50"/>
      <c r="AM41" s="51"/>
      <c r="BG41" s="12"/>
      <c r="BH41" s="12"/>
      <c r="BI41" s="12"/>
      <c r="BJ41" s="12"/>
      <c r="BK41" s="12"/>
      <c r="BL41" s="12"/>
      <c r="BM41" s="12"/>
      <c r="BN41" s="12"/>
      <c r="BO41" s="12"/>
      <c r="BP41" s="12"/>
      <c r="BQ41" s="12"/>
      <c r="BR41" s="12"/>
      <c r="BS41" s="12"/>
      <c r="BT41" s="12"/>
    </row>
    <row r="42" spans="1:72" s="2" customFormat="1" ht="39.75" customHeight="1" x14ac:dyDescent="0.25">
      <c r="A42" s="771" t="s">
        <v>43</v>
      </c>
      <c r="B42" s="772"/>
      <c r="C42" s="773"/>
      <c r="D42" s="48">
        <v>84702761</v>
      </c>
      <c r="E42" s="49"/>
      <c r="G42" s="50"/>
      <c r="H42" s="50"/>
      <c r="I42" s="50"/>
      <c r="J42" s="50"/>
      <c r="K42" s="50"/>
      <c r="L42" s="50"/>
      <c r="M42" s="50"/>
      <c r="N42" s="50"/>
      <c r="O42" s="50"/>
      <c r="P42" s="50"/>
      <c r="Q42" s="50"/>
      <c r="R42" s="50"/>
      <c r="S42" s="50"/>
      <c r="T42" s="50"/>
      <c r="U42" s="50"/>
      <c r="V42" s="50"/>
      <c r="W42" s="50"/>
      <c r="X42" s="50"/>
      <c r="Y42" s="50"/>
      <c r="Z42" s="50"/>
      <c r="AA42" s="52"/>
      <c r="AB42" s="52"/>
      <c r="AC42" s="52"/>
      <c r="AD42" s="52"/>
      <c r="AE42" s="52"/>
      <c r="AF42" s="52"/>
      <c r="AG42" s="50"/>
      <c r="AH42" s="50"/>
      <c r="AI42" s="50"/>
      <c r="AJ42" s="50"/>
      <c r="AK42" s="50"/>
      <c r="AL42" s="50"/>
      <c r="AM42" s="51"/>
      <c r="BG42" s="12"/>
      <c r="BH42" s="12"/>
      <c r="BI42" s="12"/>
      <c r="BJ42" s="12"/>
      <c r="BK42" s="12"/>
      <c r="BL42" s="12"/>
      <c r="BM42" s="12"/>
      <c r="BN42" s="12"/>
      <c r="BO42" s="12"/>
      <c r="BP42" s="12"/>
      <c r="BQ42" s="12"/>
      <c r="BR42" s="12"/>
      <c r="BS42" s="12"/>
      <c r="BT42" s="12"/>
    </row>
    <row r="43" spans="1:72" s="2" customFormat="1" ht="33" customHeight="1" x14ac:dyDescent="0.25">
      <c r="A43" s="771" t="s">
        <v>44</v>
      </c>
      <c r="B43" s="772"/>
      <c r="C43" s="773"/>
      <c r="D43" s="48">
        <v>18836118</v>
      </c>
      <c r="E43" s="49"/>
      <c r="G43" s="50"/>
      <c r="H43" s="50"/>
      <c r="I43" s="50"/>
      <c r="J43" s="50"/>
      <c r="K43" s="50"/>
      <c r="L43" s="50"/>
      <c r="M43" s="50"/>
      <c r="N43" s="50"/>
      <c r="O43" s="50"/>
      <c r="P43" s="50"/>
      <c r="Q43" s="50"/>
      <c r="R43" s="50"/>
      <c r="S43" s="50"/>
      <c r="T43" s="50"/>
      <c r="U43" s="50"/>
      <c r="V43" s="50"/>
      <c r="W43" s="50"/>
      <c r="X43" s="50"/>
      <c r="Y43" s="50"/>
      <c r="Z43" s="50"/>
      <c r="AA43" s="52"/>
      <c r="AB43" s="52"/>
      <c r="AC43" s="52"/>
      <c r="AD43" s="52"/>
      <c r="AE43" s="52"/>
      <c r="AF43" s="52"/>
      <c r="AG43" s="50"/>
      <c r="AH43" s="50"/>
      <c r="AI43" s="50"/>
      <c r="AJ43" s="50"/>
      <c r="AK43" s="50"/>
      <c r="AL43" s="50"/>
      <c r="AM43" s="51"/>
      <c r="BG43" s="12"/>
      <c r="BH43" s="12"/>
      <c r="BI43" s="12"/>
      <c r="BJ43" s="12"/>
      <c r="BK43" s="12"/>
      <c r="BL43" s="12"/>
      <c r="BM43" s="12"/>
      <c r="BN43" s="12"/>
      <c r="BO43" s="12"/>
      <c r="BP43" s="12"/>
      <c r="BQ43" s="12"/>
      <c r="BR43" s="12"/>
      <c r="BS43" s="12"/>
      <c r="BT43" s="12"/>
    </row>
    <row r="44" spans="1:72" s="2" customFormat="1" ht="18.75" customHeight="1" x14ac:dyDescent="0.2">
      <c r="A44" s="608" t="s">
        <v>45</v>
      </c>
      <c r="B44" s="609"/>
      <c r="C44" s="610"/>
      <c r="D44" s="53">
        <f>SUM(D36:D43)</f>
        <v>1020000000</v>
      </c>
      <c r="E44" s="54">
        <f>D44</f>
        <v>1020000000</v>
      </c>
      <c r="F44" s="51"/>
      <c r="G44" s="50"/>
      <c r="H44" s="50"/>
      <c r="I44" s="50"/>
      <c r="J44" s="50"/>
      <c r="K44" s="50"/>
      <c r="L44" s="50"/>
      <c r="M44" s="50"/>
      <c r="N44" s="50"/>
      <c r="O44" s="50"/>
      <c r="P44" s="50"/>
      <c r="Q44" s="50"/>
      <c r="R44" s="50"/>
      <c r="S44" s="50"/>
      <c r="T44" s="50"/>
      <c r="U44" s="50"/>
      <c r="V44" s="50"/>
      <c r="W44" s="50"/>
      <c r="X44" s="50"/>
      <c r="Y44" s="50"/>
      <c r="Z44" s="50"/>
      <c r="AA44" s="52"/>
      <c r="AB44" s="52"/>
      <c r="AC44" s="52"/>
      <c r="AD44" s="52"/>
      <c r="AE44" s="52"/>
      <c r="AF44" s="52"/>
      <c r="AG44" s="50"/>
      <c r="AH44" s="50"/>
      <c r="AI44" s="50"/>
      <c r="AJ44" s="50"/>
      <c r="AK44" s="50"/>
      <c r="AL44" s="50"/>
      <c r="AM44" s="51"/>
      <c r="BG44" s="12"/>
      <c r="BH44" s="12"/>
      <c r="BI44" s="12"/>
      <c r="BJ44" s="12"/>
      <c r="BK44" s="12"/>
      <c r="BL44" s="12"/>
      <c r="BM44" s="12"/>
      <c r="BN44" s="12"/>
      <c r="BO44" s="12"/>
      <c r="BP44" s="12"/>
      <c r="BQ44" s="12"/>
      <c r="BR44" s="12"/>
      <c r="BS44" s="12"/>
      <c r="BT44" s="12"/>
    </row>
    <row r="45" spans="1:72" s="2" customFormat="1" x14ac:dyDescent="0.2">
      <c r="A45" s="19"/>
      <c r="B45" s="21"/>
      <c r="C45" s="21"/>
      <c r="D45" s="51"/>
      <c r="E45" s="42"/>
      <c r="F45" s="55"/>
      <c r="G45" s="50"/>
      <c r="H45" s="50"/>
      <c r="I45" s="50"/>
      <c r="J45" s="50"/>
      <c r="K45" s="50"/>
      <c r="L45" s="50"/>
      <c r="M45" s="50"/>
      <c r="N45" s="50"/>
      <c r="O45" s="50"/>
      <c r="P45" s="50"/>
      <c r="Q45" s="50"/>
      <c r="R45" s="50"/>
      <c r="S45" s="50"/>
      <c r="T45" s="50"/>
      <c r="U45" s="50"/>
      <c r="V45" s="50"/>
      <c r="W45" s="50"/>
      <c r="X45" s="50"/>
      <c r="Y45" s="50"/>
      <c r="Z45" s="50"/>
      <c r="AA45" s="52"/>
      <c r="AB45" s="52"/>
      <c r="AC45" s="52"/>
      <c r="AD45" s="52"/>
      <c r="AE45" s="52"/>
      <c r="AF45" s="52"/>
      <c r="AG45" s="50"/>
      <c r="AH45" s="50"/>
      <c r="AI45" s="50"/>
      <c r="AJ45" s="50"/>
      <c r="AK45" s="50"/>
      <c r="AL45" s="50"/>
      <c r="AM45" s="51"/>
      <c r="BG45" s="12"/>
      <c r="BH45" s="12"/>
      <c r="BI45" s="12"/>
      <c r="BJ45" s="12"/>
      <c r="BK45" s="12"/>
      <c r="BL45" s="12"/>
      <c r="BM45" s="12"/>
      <c r="BN45" s="12"/>
      <c r="BO45" s="12"/>
      <c r="BP45" s="12"/>
      <c r="BQ45" s="12"/>
      <c r="BR45" s="12"/>
      <c r="BS45" s="12"/>
      <c r="BT45" s="12"/>
    </row>
    <row r="46" spans="1:72" s="2" customFormat="1" x14ac:dyDescent="0.2">
      <c r="A46" s="19"/>
      <c r="B46" s="21"/>
      <c r="C46" s="21"/>
      <c r="D46" s="51"/>
      <c r="E46" s="42"/>
      <c r="F46" s="55"/>
      <c r="G46" s="50"/>
      <c r="H46" s="50"/>
      <c r="I46" s="50"/>
      <c r="J46" s="50"/>
      <c r="K46" s="50"/>
      <c r="L46" s="50"/>
      <c r="M46" s="50"/>
      <c r="N46" s="50"/>
      <c r="O46" s="50"/>
      <c r="P46" s="50"/>
      <c r="Q46" s="50"/>
      <c r="R46" s="50"/>
      <c r="S46" s="50"/>
      <c r="T46" s="50"/>
      <c r="U46" s="50"/>
      <c r="V46" s="50"/>
      <c r="W46" s="50"/>
      <c r="X46" s="50"/>
      <c r="Y46" s="50"/>
      <c r="Z46" s="50"/>
      <c r="AA46" s="52"/>
      <c r="AB46" s="52"/>
      <c r="AC46" s="52"/>
      <c r="AD46" s="52"/>
      <c r="AE46" s="52"/>
      <c r="AF46" s="52"/>
      <c r="AG46" s="50"/>
      <c r="AH46" s="50"/>
      <c r="AI46" s="50"/>
      <c r="AJ46" s="50"/>
      <c r="AK46" s="50"/>
      <c r="AL46" s="50"/>
      <c r="AM46" s="51"/>
      <c r="BG46" s="12"/>
      <c r="BH46" s="12"/>
      <c r="BI46" s="12"/>
      <c r="BJ46" s="12"/>
      <c r="BK46" s="12"/>
      <c r="BL46" s="12"/>
      <c r="BM46" s="12"/>
      <c r="BN46" s="12"/>
      <c r="BO46" s="12"/>
      <c r="BP46" s="12"/>
      <c r="BQ46" s="12"/>
      <c r="BR46" s="12"/>
      <c r="BS46" s="12"/>
      <c r="BT46" s="12"/>
    </row>
    <row r="47" spans="1:72" s="2" customFormat="1" x14ac:dyDescent="0.2">
      <c r="A47" s="19"/>
      <c r="B47" s="21"/>
      <c r="C47" s="21"/>
      <c r="D47" s="51"/>
      <c r="E47" s="42"/>
      <c r="F47" s="55"/>
      <c r="G47" s="50"/>
      <c r="H47" s="50"/>
      <c r="I47" s="50"/>
      <c r="J47" s="50"/>
      <c r="K47" s="50"/>
      <c r="L47" s="50"/>
      <c r="M47" s="50"/>
      <c r="N47" s="50"/>
      <c r="O47" s="50"/>
      <c r="P47" s="50"/>
      <c r="Q47" s="50"/>
      <c r="R47" s="50"/>
      <c r="S47" s="50"/>
      <c r="T47" s="50"/>
      <c r="U47" s="50"/>
      <c r="V47" s="50"/>
      <c r="W47" s="50"/>
      <c r="X47" s="50"/>
      <c r="Y47" s="50"/>
      <c r="Z47" s="50"/>
      <c r="AA47" s="52"/>
      <c r="AB47" s="52"/>
      <c r="AC47" s="52"/>
      <c r="AD47" s="52"/>
      <c r="AE47" s="52"/>
      <c r="AF47" s="52"/>
      <c r="AG47" s="50"/>
      <c r="AH47" s="50"/>
      <c r="AI47" s="50"/>
      <c r="AJ47" s="50"/>
      <c r="AK47" s="50"/>
      <c r="AL47" s="50"/>
      <c r="AM47" s="51"/>
      <c r="BG47" s="12"/>
      <c r="BH47" s="12"/>
      <c r="BI47" s="12"/>
      <c r="BJ47" s="12"/>
      <c r="BK47" s="12"/>
      <c r="BL47" s="12"/>
      <c r="BM47" s="12"/>
      <c r="BN47" s="12"/>
      <c r="BO47" s="12"/>
      <c r="BP47" s="12"/>
      <c r="BQ47" s="12"/>
      <c r="BR47" s="12"/>
      <c r="BS47" s="12"/>
      <c r="BT47" s="12"/>
    </row>
    <row r="48" spans="1:72" s="2" customFormat="1" x14ac:dyDescent="0.2">
      <c r="A48" s="19"/>
      <c r="B48" s="21"/>
      <c r="C48" s="21"/>
      <c r="D48" s="51"/>
      <c r="E48" s="42"/>
      <c r="F48" s="55"/>
      <c r="G48" s="50"/>
      <c r="H48" s="50"/>
      <c r="I48" s="50"/>
      <c r="J48" s="50"/>
      <c r="K48" s="50"/>
      <c r="L48" s="50"/>
      <c r="M48" s="50"/>
      <c r="N48" s="50"/>
      <c r="O48" s="50"/>
      <c r="P48" s="50"/>
      <c r="Q48" s="50"/>
      <c r="R48" s="50"/>
      <c r="S48" s="50"/>
      <c r="T48" s="50"/>
      <c r="U48" s="50"/>
      <c r="V48" s="50"/>
      <c r="W48" s="50"/>
      <c r="X48" s="50"/>
      <c r="Y48" s="50"/>
      <c r="Z48" s="50"/>
      <c r="AA48" s="52"/>
      <c r="AB48" s="52"/>
      <c r="AC48" s="52"/>
      <c r="AD48" s="52"/>
      <c r="AE48" s="52"/>
      <c r="AF48" s="52"/>
      <c r="AG48" s="50"/>
      <c r="AH48" s="50"/>
      <c r="AI48" s="50"/>
      <c r="AJ48" s="50"/>
      <c r="AK48" s="50"/>
      <c r="AL48" s="50"/>
      <c r="AM48" s="51"/>
      <c r="BG48" s="12"/>
      <c r="BH48" s="12"/>
      <c r="BI48" s="12"/>
      <c r="BJ48" s="12"/>
      <c r="BK48" s="12"/>
      <c r="BL48" s="12"/>
      <c r="BM48" s="12"/>
      <c r="BN48" s="12"/>
      <c r="BO48" s="12"/>
      <c r="BP48" s="12"/>
      <c r="BQ48" s="12"/>
      <c r="BR48" s="12"/>
      <c r="BS48" s="12"/>
      <c r="BT48" s="12"/>
    </row>
    <row r="49" spans="1:72" s="2" customFormat="1" x14ac:dyDescent="0.2">
      <c r="A49" s="21"/>
      <c r="B49" s="21"/>
      <c r="C49" s="21"/>
      <c r="D49" s="51"/>
      <c r="E49" s="51"/>
      <c r="F49" s="51"/>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1"/>
      <c r="BG49" s="12"/>
      <c r="BH49" s="12"/>
      <c r="BI49" s="12"/>
      <c r="BJ49" s="12"/>
      <c r="BK49" s="12"/>
      <c r="BL49" s="12"/>
      <c r="BM49" s="12"/>
      <c r="BN49" s="12"/>
      <c r="BO49" s="12"/>
      <c r="BP49" s="12"/>
      <c r="BQ49" s="12"/>
      <c r="BR49" s="12"/>
      <c r="BS49" s="12"/>
      <c r="BT49" s="12"/>
    </row>
    <row r="50" spans="1:72" s="2" customFormat="1" x14ac:dyDescent="0.2">
      <c r="A50" s="18" t="s">
        <v>46</v>
      </c>
      <c r="E50" s="56"/>
      <c r="BG50" s="12"/>
      <c r="BH50" s="12"/>
      <c r="BI50" s="12"/>
      <c r="BJ50" s="12"/>
      <c r="BK50" s="12"/>
      <c r="BL50" s="12"/>
      <c r="BM50" s="12"/>
      <c r="BN50" s="12"/>
      <c r="BO50" s="12"/>
      <c r="BP50" s="12"/>
      <c r="BQ50" s="12"/>
      <c r="BR50" s="12"/>
      <c r="BS50" s="12"/>
      <c r="BT50" s="12"/>
    </row>
    <row r="51" spans="1:72" s="2" customFormat="1" x14ac:dyDescent="0.2">
      <c r="A51" s="18" t="s">
        <v>47</v>
      </c>
      <c r="E51" s="57"/>
    </row>
    <row r="52" spans="1:72" s="2" customFormat="1" x14ac:dyDescent="0.2">
      <c r="A52" s="614" t="s">
        <v>48</v>
      </c>
      <c r="B52" s="614"/>
      <c r="C52" s="614"/>
      <c r="D52" s="40" t="s">
        <v>49</v>
      </c>
      <c r="E52" s="58" t="s">
        <v>50</v>
      </c>
      <c r="F52" s="38"/>
      <c r="G52" s="603"/>
      <c r="H52" s="603"/>
      <c r="I52" s="603"/>
      <c r="J52" s="603"/>
      <c r="K52" s="603"/>
    </row>
    <row r="53" spans="1:72" s="2" customFormat="1" ht="27" customHeight="1" x14ac:dyDescent="0.2">
      <c r="A53" s="604" t="s">
        <v>51</v>
      </c>
      <c r="B53" s="605"/>
      <c r="C53" s="606"/>
      <c r="D53" s="59" t="s">
        <v>52</v>
      </c>
      <c r="E53" s="60">
        <v>4</v>
      </c>
      <c r="F53" s="17"/>
      <c r="G53" s="607"/>
      <c r="H53" s="607"/>
      <c r="I53" s="607"/>
      <c r="J53" s="607"/>
      <c r="K53" s="607"/>
    </row>
    <row r="54" spans="1:72" s="2" customFormat="1" ht="27" customHeight="1" x14ac:dyDescent="0.2">
      <c r="A54" s="604" t="s">
        <v>53</v>
      </c>
      <c r="B54" s="605"/>
      <c r="C54" s="606"/>
      <c r="D54" s="59" t="s">
        <v>52</v>
      </c>
      <c r="E54" s="61">
        <v>120</v>
      </c>
      <c r="F54" s="17"/>
      <c r="G54" s="17"/>
      <c r="H54" s="17"/>
      <c r="I54" s="17"/>
      <c r="J54" s="17"/>
      <c r="K54" s="17"/>
    </row>
    <row r="55" spans="1:72" s="2" customFormat="1" ht="27" customHeight="1" x14ac:dyDescent="0.2">
      <c r="A55" s="604" t="s">
        <v>54</v>
      </c>
      <c r="B55" s="605"/>
      <c r="C55" s="606"/>
      <c r="D55" s="59" t="s">
        <v>52</v>
      </c>
      <c r="E55" s="61">
        <v>600</v>
      </c>
      <c r="F55" s="17"/>
      <c r="G55" s="17"/>
      <c r="H55" s="17"/>
      <c r="I55" s="17"/>
      <c r="J55" s="17"/>
      <c r="K55" s="17"/>
    </row>
    <row r="56" spans="1:72" s="2" customFormat="1" ht="27" customHeight="1" x14ac:dyDescent="0.2">
      <c r="A56" s="604" t="s">
        <v>55</v>
      </c>
      <c r="B56" s="605"/>
      <c r="C56" s="606"/>
      <c r="D56" s="59" t="s">
        <v>52</v>
      </c>
      <c r="E56" s="61">
        <v>48</v>
      </c>
      <c r="F56" s="17"/>
      <c r="G56" s="17"/>
      <c r="H56" s="17"/>
      <c r="I56" s="17"/>
      <c r="J56" s="17"/>
      <c r="K56" s="17"/>
    </row>
    <row r="57" spans="1:72" s="2" customFormat="1" ht="29.25" customHeight="1" x14ac:dyDescent="0.2">
      <c r="A57" s="604" t="s">
        <v>56</v>
      </c>
      <c r="B57" s="605"/>
      <c r="C57" s="606"/>
      <c r="D57" s="59" t="s">
        <v>52</v>
      </c>
      <c r="E57" s="61">
        <v>3</v>
      </c>
      <c r="F57" s="17"/>
      <c r="G57" s="607"/>
      <c r="H57" s="607"/>
      <c r="I57" s="607"/>
      <c r="J57" s="607"/>
      <c r="K57" s="607"/>
      <c r="Y57" s="12"/>
      <c r="Z57" s="12"/>
      <c r="AA57" s="12"/>
      <c r="AB57" s="12"/>
      <c r="AC57" s="12"/>
      <c r="AD57" s="12"/>
      <c r="AE57" s="12"/>
      <c r="AF57" s="12"/>
      <c r="AG57" s="12"/>
      <c r="AH57" s="12"/>
      <c r="AI57" s="12"/>
      <c r="AJ57" s="12"/>
      <c r="AK57" s="12"/>
      <c r="AL57" s="12"/>
      <c r="AM57" s="12"/>
      <c r="BG57" s="12"/>
      <c r="BH57" s="12"/>
      <c r="BI57" s="12"/>
      <c r="BJ57" s="12"/>
      <c r="BK57" s="12"/>
      <c r="BL57" s="12"/>
      <c r="BM57" s="12"/>
      <c r="BN57" s="12"/>
      <c r="BO57" s="12"/>
      <c r="BP57" s="12"/>
      <c r="BQ57" s="12"/>
      <c r="BR57" s="12"/>
      <c r="BS57" s="12"/>
      <c r="BT57" s="12"/>
    </row>
    <row r="58" spans="1:72" s="2" customFormat="1" ht="29.25" customHeight="1" x14ac:dyDescent="0.2">
      <c r="A58" s="20"/>
      <c r="B58" s="20"/>
      <c r="C58" s="20"/>
      <c r="D58" s="62"/>
      <c r="E58" s="17"/>
      <c r="F58" s="17"/>
      <c r="G58" s="17"/>
      <c r="H58" s="17"/>
      <c r="I58" s="17"/>
      <c r="J58" s="17"/>
      <c r="K58" s="17"/>
      <c r="Y58" s="12"/>
      <c r="Z58" s="12"/>
      <c r="AA58" s="12"/>
      <c r="AB58" s="12"/>
      <c r="AC58" s="12"/>
      <c r="AD58" s="12"/>
      <c r="AE58" s="12"/>
      <c r="AF58" s="12"/>
      <c r="AG58" s="12"/>
      <c r="AH58" s="12"/>
      <c r="AI58" s="12"/>
      <c r="AJ58" s="12"/>
      <c r="AK58" s="12"/>
      <c r="AL58" s="12"/>
      <c r="AM58" s="12"/>
      <c r="BG58" s="12"/>
      <c r="BH58" s="12"/>
      <c r="BI58" s="12"/>
      <c r="BJ58" s="12"/>
      <c r="BK58" s="12"/>
      <c r="BL58" s="12"/>
      <c r="BM58" s="12"/>
      <c r="BN58" s="12"/>
      <c r="BO58" s="12"/>
      <c r="BP58" s="12"/>
      <c r="BQ58" s="12"/>
      <c r="BR58" s="12"/>
      <c r="BS58" s="12"/>
      <c r="BT58" s="12"/>
    </row>
    <row r="59" spans="1:72" s="2" customFormat="1" x14ac:dyDescent="0.2">
      <c r="G59" s="21"/>
      <c r="H59" s="21"/>
      <c r="BG59" s="12"/>
      <c r="BH59" s="12"/>
      <c r="BI59" s="12"/>
      <c r="BJ59" s="12"/>
      <c r="BK59" s="12"/>
      <c r="BL59" s="12"/>
      <c r="BM59" s="12"/>
      <c r="BN59" s="12"/>
      <c r="BO59" s="12"/>
      <c r="BP59" s="12"/>
      <c r="BQ59" s="12"/>
      <c r="BR59" s="12"/>
      <c r="BS59" s="12"/>
      <c r="BT59" s="12"/>
    </row>
    <row r="60" spans="1:72" s="2" customFormat="1" x14ac:dyDescent="0.2">
      <c r="A60" s="18" t="s">
        <v>57</v>
      </c>
      <c r="K60" s="614" t="s">
        <v>58</v>
      </c>
      <c r="L60" s="614"/>
      <c r="M60" s="614"/>
      <c r="N60" s="614"/>
      <c r="O60" s="614"/>
      <c r="P60" s="614"/>
      <c r="Q60" s="614"/>
      <c r="R60" s="614"/>
      <c r="S60" s="614"/>
      <c r="T60" s="614"/>
      <c r="U60" s="614"/>
      <c r="V60" s="614"/>
      <c r="BG60" s="12"/>
      <c r="BH60" s="12"/>
      <c r="BI60" s="12"/>
      <c r="BJ60" s="12"/>
      <c r="BK60" s="12"/>
      <c r="BL60" s="12"/>
      <c r="BM60" s="12"/>
      <c r="BN60" s="12"/>
      <c r="BO60" s="12"/>
      <c r="BP60" s="12"/>
      <c r="BQ60" s="12"/>
      <c r="BR60" s="12"/>
      <c r="BS60" s="12"/>
      <c r="BT60" s="12"/>
    </row>
    <row r="61" spans="1:72" s="2" customFormat="1" x14ac:dyDescent="0.2">
      <c r="A61" s="768" t="s">
        <v>37</v>
      </c>
      <c r="B61" s="769"/>
      <c r="C61" s="769"/>
      <c r="D61" s="769"/>
      <c r="E61" s="769"/>
      <c r="F61" s="769"/>
      <c r="G61" s="769"/>
      <c r="H61" s="769"/>
      <c r="I61" s="769"/>
      <c r="J61" s="770"/>
      <c r="K61" s="40" t="s">
        <v>59</v>
      </c>
      <c r="L61" s="40" t="s">
        <v>60</v>
      </c>
      <c r="M61" s="40" t="s">
        <v>61</v>
      </c>
      <c r="N61" s="40" t="s">
        <v>62</v>
      </c>
      <c r="O61" s="40" t="s">
        <v>61</v>
      </c>
      <c r="P61" s="40" t="s">
        <v>63</v>
      </c>
      <c r="Q61" s="40" t="s">
        <v>63</v>
      </c>
      <c r="R61" s="40" t="s">
        <v>62</v>
      </c>
      <c r="S61" s="40" t="s">
        <v>64</v>
      </c>
      <c r="T61" s="40" t="s">
        <v>65</v>
      </c>
      <c r="U61" s="40" t="s">
        <v>66</v>
      </c>
      <c r="V61" s="40" t="s">
        <v>67</v>
      </c>
      <c r="W61" s="603"/>
      <c r="X61" s="603"/>
      <c r="Y61" s="603"/>
      <c r="Z61" s="603"/>
      <c r="AA61" s="603"/>
      <c r="AB61" s="603"/>
      <c r="AC61" s="603"/>
      <c r="AD61" s="603"/>
      <c r="AE61" s="38"/>
      <c r="AF61" s="38"/>
      <c r="AG61" s="38"/>
      <c r="AH61" s="38"/>
      <c r="AI61" s="603"/>
      <c r="AJ61" s="603"/>
      <c r="AK61" s="603"/>
      <c r="AL61" s="603"/>
      <c r="AM61" s="63"/>
      <c r="BG61" s="12"/>
      <c r="BH61" s="12"/>
      <c r="BI61" s="12"/>
      <c r="BJ61" s="12"/>
      <c r="BK61" s="12"/>
      <c r="BL61" s="12"/>
      <c r="BM61" s="12"/>
      <c r="BN61" s="12"/>
      <c r="BO61" s="12"/>
      <c r="BP61" s="12"/>
      <c r="BQ61" s="12"/>
      <c r="BR61" s="12"/>
      <c r="BS61" s="12"/>
      <c r="BT61" s="12"/>
    </row>
    <row r="62" spans="1:72" s="2" customFormat="1" ht="18.75" customHeight="1" x14ac:dyDescent="0.2">
      <c r="A62" s="767" t="s">
        <v>38</v>
      </c>
      <c r="B62" s="767"/>
      <c r="C62" s="767"/>
      <c r="D62" s="767"/>
      <c r="E62" s="767"/>
      <c r="F62" s="767"/>
      <c r="G62" s="767"/>
      <c r="H62" s="767"/>
      <c r="I62" s="767"/>
      <c r="J62" s="767"/>
      <c r="K62" s="64"/>
      <c r="L62" s="64"/>
      <c r="M62" s="64"/>
      <c r="N62" s="64"/>
      <c r="O62" s="64" t="s">
        <v>68</v>
      </c>
      <c r="P62" s="64" t="s">
        <v>68</v>
      </c>
      <c r="Q62" s="64"/>
      <c r="R62" s="64"/>
      <c r="S62" s="64"/>
      <c r="T62" s="64"/>
      <c r="U62" s="64"/>
      <c r="V62" s="64"/>
      <c r="W62" s="38"/>
      <c r="X62" s="38"/>
      <c r="Y62" s="38"/>
      <c r="Z62" s="38"/>
      <c r="AA62" s="38"/>
      <c r="AB62" s="38"/>
      <c r="AC62" s="38"/>
      <c r="AD62" s="38"/>
      <c r="AE62" s="38"/>
      <c r="AF62" s="38"/>
      <c r="AG62" s="38"/>
      <c r="AH62" s="38"/>
      <c r="AI62" s="38"/>
      <c r="AJ62" s="38"/>
      <c r="AK62" s="38"/>
      <c r="AL62" s="38"/>
      <c r="AM62" s="63"/>
      <c r="BG62" s="12"/>
      <c r="BH62" s="12"/>
      <c r="BI62" s="12"/>
      <c r="BJ62" s="12"/>
      <c r="BK62" s="12"/>
      <c r="BL62" s="12"/>
      <c r="BM62" s="12"/>
      <c r="BN62" s="12"/>
      <c r="BO62" s="12"/>
      <c r="BP62" s="12"/>
      <c r="BQ62" s="12"/>
      <c r="BR62" s="12"/>
      <c r="BS62" s="12"/>
      <c r="BT62" s="12"/>
    </row>
    <row r="63" spans="1:72" s="2" customFormat="1" ht="28.5" customHeight="1" x14ac:dyDescent="0.2">
      <c r="A63" s="766" t="s">
        <v>39</v>
      </c>
      <c r="B63" s="766"/>
      <c r="C63" s="766"/>
      <c r="D63" s="766"/>
      <c r="E63" s="766"/>
      <c r="F63" s="766"/>
      <c r="G63" s="766"/>
      <c r="H63" s="766"/>
      <c r="I63" s="766"/>
      <c r="J63" s="766"/>
      <c r="K63" s="64"/>
      <c r="L63" s="64"/>
      <c r="M63" s="64"/>
      <c r="N63" s="64" t="s">
        <v>68</v>
      </c>
      <c r="O63" s="64" t="s">
        <v>68</v>
      </c>
      <c r="P63" s="64"/>
      <c r="Q63" s="64"/>
      <c r="R63" s="64"/>
      <c r="S63" s="64"/>
      <c r="T63" s="64"/>
      <c r="U63" s="64"/>
      <c r="V63" s="64"/>
      <c r="W63" s="38"/>
      <c r="X63" s="38"/>
      <c r="Y63" s="38"/>
      <c r="Z63" s="38"/>
      <c r="AA63" s="38"/>
      <c r="AB63" s="38"/>
      <c r="AC63" s="38"/>
      <c r="AD63" s="38"/>
      <c r="AE63" s="38"/>
      <c r="AF63" s="38"/>
      <c r="AG63" s="38"/>
      <c r="AH63" s="38"/>
      <c r="AI63" s="38"/>
      <c r="AJ63" s="38"/>
      <c r="AK63" s="38"/>
      <c r="AL63" s="38"/>
      <c r="AM63" s="63"/>
      <c r="BG63" s="12"/>
      <c r="BH63" s="12"/>
      <c r="BI63" s="12"/>
      <c r="BJ63" s="12"/>
      <c r="BK63" s="12"/>
      <c r="BL63" s="12"/>
      <c r="BM63" s="12"/>
      <c r="BN63" s="12"/>
      <c r="BO63" s="12"/>
      <c r="BP63" s="12"/>
      <c r="BQ63" s="12"/>
      <c r="BR63" s="12"/>
      <c r="BS63" s="12"/>
      <c r="BT63" s="12"/>
    </row>
    <row r="64" spans="1:72" s="2" customFormat="1" x14ac:dyDescent="0.2">
      <c r="A64" s="766" t="s">
        <v>40</v>
      </c>
      <c r="B64" s="766"/>
      <c r="C64" s="766"/>
      <c r="D64" s="766"/>
      <c r="E64" s="766"/>
      <c r="F64" s="766"/>
      <c r="G64" s="766"/>
      <c r="H64" s="766"/>
      <c r="I64" s="766"/>
      <c r="J64" s="766"/>
      <c r="K64" s="40"/>
      <c r="L64" s="64"/>
      <c r="M64" s="64" t="s">
        <v>69</v>
      </c>
      <c r="N64" s="64" t="s">
        <v>69</v>
      </c>
      <c r="O64" s="64" t="s">
        <v>69</v>
      </c>
      <c r="P64" s="64" t="s">
        <v>69</v>
      </c>
      <c r="Q64" s="64" t="s">
        <v>69</v>
      </c>
      <c r="R64" s="64" t="s">
        <v>69</v>
      </c>
      <c r="S64" s="64" t="s">
        <v>69</v>
      </c>
      <c r="T64" s="64" t="s">
        <v>69</v>
      </c>
      <c r="U64" s="64" t="s">
        <v>69</v>
      </c>
      <c r="V64" s="64"/>
      <c r="W64" s="38"/>
      <c r="X64" s="38"/>
      <c r="Y64" s="38"/>
      <c r="Z64" s="38"/>
      <c r="AA64" s="38"/>
      <c r="AB64" s="38"/>
      <c r="AC64" s="38"/>
      <c r="AD64" s="38"/>
      <c r="AE64" s="38"/>
      <c r="AF64" s="38"/>
      <c r="AG64" s="38"/>
      <c r="AH64" s="38"/>
      <c r="AI64" s="38"/>
      <c r="AJ64" s="38"/>
      <c r="AK64" s="38"/>
      <c r="AL64" s="38"/>
      <c r="AM64" s="63"/>
      <c r="BG64" s="12"/>
      <c r="BH64" s="12"/>
      <c r="BI64" s="12"/>
      <c r="BJ64" s="12"/>
      <c r="BK64" s="12"/>
      <c r="BL64" s="12"/>
      <c r="BM64" s="12"/>
      <c r="BN64" s="12"/>
      <c r="BO64" s="12"/>
      <c r="BP64" s="12"/>
      <c r="BQ64" s="12"/>
      <c r="BR64" s="12"/>
      <c r="BS64" s="12"/>
      <c r="BT64" s="12"/>
    </row>
    <row r="65" spans="1:72" s="2" customFormat="1" ht="15.75" customHeight="1" x14ac:dyDescent="0.2">
      <c r="A65" s="766" t="s">
        <v>41</v>
      </c>
      <c r="B65" s="766"/>
      <c r="C65" s="766"/>
      <c r="D65" s="766"/>
      <c r="E65" s="766"/>
      <c r="F65" s="766"/>
      <c r="G65" s="766"/>
      <c r="H65" s="766"/>
      <c r="I65" s="766"/>
      <c r="J65" s="766"/>
      <c r="K65" s="65"/>
      <c r="L65" s="64"/>
      <c r="M65" s="64"/>
      <c r="N65" s="64"/>
      <c r="O65" s="64"/>
      <c r="P65" s="64"/>
      <c r="Q65" s="64" t="s">
        <v>69</v>
      </c>
      <c r="R65" s="64" t="s">
        <v>69</v>
      </c>
      <c r="S65" s="64" t="s">
        <v>69</v>
      </c>
      <c r="T65" s="64" t="s">
        <v>69</v>
      </c>
      <c r="U65" s="64"/>
      <c r="V65" s="64"/>
      <c r="W65" s="603"/>
      <c r="X65" s="603"/>
      <c r="Y65" s="603"/>
      <c r="Z65" s="603"/>
      <c r="AA65" s="21"/>
      <c r="AB65" s="21"/>
      <c r="AC65" s="21"/>
      <c r="AD65" s="21"/>
      <c r="AE65" s="21"/>
      <c r="AF65" s="21"/>
      <c r="AG65" s="21"/>
      <c r="AH65" s="21"/>
      <c r="AI65" s="21"/>
      <c r="AJ65" s="21"/>
      <c r="AK65" s="21"/>
      <c r="AL65" s="21"/>
      <c r="AM65" s="66"/>
      <c r="BG65" s="12"/>
      <c r="BH65" s="12"/>
      <c r="BI65" s="12"/>
      <c r="BJ65" s="12"/>
      <c r="BK65" s="12"/>
      <c r="BL65" s="12"/>
      <c r="BM65" s="12"/>
      <c r="BN65" s="12"/>
      <c r="BO65" s="12"/>
      <c r="BP65" s="12"/>
      <c r="BQ65" s="12"/>
      <c r="BR65" s="12"/>
      <c r="BS65" s="12"/>
      <c r="BT65" s="12"/>
    </row>
    <row r="66" spans="1:72" s="2" customFormat="1" x14ac:dyDescent="0.2">
      <c r="A66" s="766" t="s">
        <v>42</v>
      </c>
      <c r="B66" s="766"/>
      <c r="C66" s="766"/>
      <c r="D66" s="766"/>
      <c r="E66" s="766"/>
      <c r="F66" s="766"/>
      <c r="G66" s="766"/>
      <c r="H66" s="766"/>
      <c r="I66" s="766"/>
      <c r="J66" s="766"/>
      <c r="K66" s="65"/>
      <c r="L66" s="65" t="s">
        <v>68</v>
      </c>
      <c r="M66" s="65" t="s">
        <v>68</v>
      </c>
      <c r="N66" s="65" t="s">
        <v>68</v>
      </c>
      <c r="O66" s="65" t="s">
        <v>68</v>
      </c>
      <c r="P66" s="65" t="s">
        <v>68</v>
      </c>
      <c r="Q66" s="65" t="s">
        <v>69</v>
      </c>
      <c r="R66" s="65"/>
      <c r="S66" s="65"/>
      <c r="T66" s="65"/>
      <c r="U66" s="65"/>
      <c r="V66" s="65"/>
    </row>
    <row r="67" spans="1:72" s="2" customFormat="1" x14ac:dyDescent="0.2">
      <c r="A67" s="766" t="s">
        <v>43</v>
      </c>
      <c r="B67" s="766"/>
      <c r="C67" s="766"/>
      <c r="D67" s="766"/>
      <c r="E67" s="766"/>
      <c r="F67" s="766"/>
      <c r="G67" s="766"/>
      <c r="H67" s="766"/>
      <c r="I67" s="766"/>
      <c r="J67" s="766"/>
      <c r="K67" s="65"/>
      <c r="L67" s="65"/>
      <c r="M67" s="65"/>
      <c r="N67" s="65"/>
      <c r="O67" s="65" t="s">
        <v>68</v>
      </c>
      <c r="P67" s="65"/>
      <c r="Q67" s="65" t="s">
        <v>69</v>
      </c>
      <c r="R67" s="65"/>
      <c r="S67" s="65" t="s">
        <v>68</v>
      </c>
      <c r="T67" s="65"/>
      <c r="U67" s="65" t="s">
        <v>68</v>
      </c>
      <c r="V67" s="65" t="s">
        <v>68</v>
      </c>
      <c r="BG67" s="12"/>
      <c r="BH67" s="12"/>
      <c r="BI67" s="12"/>
      <c r="BJ67" s="12"/>
      <c r="BK67" s="12"/>
      <c r="BL67" s="12"/>
      <c r="BM67" s="12"/>
      <c r="BN67" s="12"/>
      <c r="BO67" s="12"/>
      <c r="BP67" s="12"/>
      <c r="BQ67" s="12"/>
      <c r="BR67" s="12"/>
      <c r="BS67" s="12"/>
      <c r="BT67" s="12"/>
    </row>
    <row r="68" spans="1:72" s="2" customFormat="1" ht="12.75" customHeight="1" x14ac:dyDescent="0.2">
      <c r="A68" s="604" t="s">
        <v>44</v>
      </c>
      <c r="B68" s="605"/>
      <c r="C68" s="605"/>
      <c r="D68" s="605"/>
      <c r="E68" s="605"/>
      <c r="F68" s="605"/>
      <c r="G68" s="605"/>
      <c r="H68" s="605"/>
      <c r="I68" s="605"/>
      <c r="J68" s="606"/>
      <c r="K68" s="65"/>
      <c r="L68" s="65" t="s">
        <v>68</v>
      </c>
      <c r="M68" s="65" t="s">
        <v>68</v>
      </c>
      <c r="N68" s="65" t="s">
        <v>68</v>
      </c>
      <c r="O68" s="65" t="s">
        <v>68</v>
      </c>
      <c r="P68" s="65" t="s">
        <v>68</v>
      </c>
      <c r="Q68" s="65" t="s">
        <v>68</v>
      </c>
      <c r="R68" s="65"/>
      <c r="S68" s="65"/>
      <c r="T68" s="65"/>
      <c r="U68" s="65"/>
      <c r="V68" s="65"/>
      <c r="BG68" s="12"/>
      <c r="BH68" s="12"/>
      <c r="BI68" s="12"/>
      <c r="BJ68" s="12"/>
      <c r="BK68" s="12"/>
      <c r="BL68" s="12"/>
      <c r="BM68" s="12"/>
      <c r="BN68" s="12"/>
      <c r="BO68" s="12"/>
      <c r="BP68" s="12"/>
      <c r="BQ68" s="12"/>
      <c r="BR68" s="12"/>
      <c r="BS68" s="12"/>
      <c r="BT68" s="12"/>
    </row>
    <row r="69" spans="1:72" s="2" customFormat="1" ht="18" x14ac:dyDescent="0.25">
      <c r="A69" s="67"/>
      <c r="B69" s="67"/>
      <c r="C69" s="67"/>
      <c r="D69" s="67"/>
      <c r="E69" s="67"/>
      <c r="F69" s="67"/>
      <c r="G69" s="67"/>
      <c r="H69" s="67"/>
      <c r="I69" s="67"/>
      <c r="J69" s="67"/>
      <c r="Y69" s="12"/>
      <c r="Z69" s="12"/>
      <c r="AA69" s="12"/>
      <c r="AB69" s="12"/>
      <c r="AC69" s="12"/>
      <c r="AD69" s="12"/>
      <c r="AE69" s="12"/>
      <c r="AF69" s="12"/>
      <c r="AG69" s="12"/>
      <c r="AH69" s="12"/>
      <c r="AI69" s="12"/>
      <c r="AJ69" s="12"/>
      <c r="AK69" s="12"/>
      <c r="AL69" s="12"/>
      <c r="AM69" s="12"/>
      <c r="BG69" s="12"/>
      <c r="BH69" s="12"/>
      <c r="BI69" s="12"/>
      <c r="BJ69" s="12"/>
      <c r="BK69" s="12"/>
      <c r="BL69" s="12"/>
      <c r="BM69" s="12"/>
      <c r="BN69" s="12"/>
      <c r="BO69" s="12"/>
      <c r="BP69" s="12"/>
      <c r="BQ69" s="12"/>
      <c r="BR69" s="12"/>
      <c r="BS69" s="12"/>
      <c r="BT69" s="12"/>
    </row>
    <row r="70" spans="1:72" s="2" customFormat="1" ht="18" x14ac:dyDescent="0.25">
      <c r="A70" s="67"/>
      <c r="B70" s="67"/>
      <c r="C70" s="67"/>
      <c r="D70" s="67"/>
      <c r="E70" s="67"/>
      <c r="F70" s="67"/>
      <c r="G70" s="67"/>
      <c r="H70" s="67"/>
      <c r="I70" s="67"/>
      <c r="J70" s="67"/>
      <c r="Y70" s="12"/>
      <c r="Z70" s="12"/>
      <c r="AA70" s="12"/>
      <c r="AB70" s="12"/>
      <c r="AC70" s="12"/>
      <c r="AD70" s="12"/>
      <c r="AE70" s="12"/>
      <c r="AF70" s="12"/>
      <c r="AG70" s="12"/>
      <c r="AH70" s="12"/>
      <c r="AI70" s="12"/>
      <c r="AJ70" s="12"/>
      <c r="AK70" s="12"/>
      <c r="AL70" s="12"/>
      <c r="AM70" s="12"/>
      <c r="BG70" s="12"/>
      <c r="BH70" s="12"/>
      <c r="BI70" s="12"/>
      <c r="BJ70" s="12"/>
      <c r="BK70" s="12"/>
      <c r="BL70" s="12"/>
      <c r="BM70" s="12"/>
      <c r="BN70" s="12"/>
      <c r="BO70" s="12"/>
      <c r="BP70" s="12"/>
      <c r="BQ70" s="12"/>
      <c r="BR70" s="12"/>
      <c r="BS70" s="12"/>
      <c r="BT70" s="12"/>
    </row>
    <row r="71" spans="1:72" s="2" customFormat="1" x14ac:dyDescent="0.2">
      <c r="Y71" s="12"/>
      <c r="Z71" s="12"/>
      <c r="AA71" s="12"/>
      <c r="AB71" s="12"/>
      <c r="AC71" s="12"/>
      <c r="AD71" s="12"/>
      <c r="AE71" s="12"/>
      <c r="AF71" s="12"/>
      <c r="AG71" s="12"/>
      <c r="AH71" s="12"/>
      <c r="AI71" s="12"/>
      <c r="AJ71" s="12"/>
      <c r="AK71" s="12"/>
      <c r="AL71" s="12"/>
      <c r="AM71" s="12"/>
      <c r="BG71" s="12"/>
      <c r="BH71" s="12"/>
      <c r="BI71" s="12"/>
      <c r="BJ71" s="12"/>
      <c r="BK71" s="12"/>
      <c r="BL71" s="12"/>
      <c r="BM71" s="12"/>
      <c r="BN71" s="12"/>
      <c r="BO71" s="12"/>
      <c r="BP71" s="12"/>
      <c r="BQ71" s="12"/>
      <c r="BR71" s="12"/>
      <c r="BS71" s="12"/>
      <c r="BT71" s="12"/>
    </row>
    <row r="72" spans="1:72" s="2" customFormat="1" x14ac:dyDescent="0.2">
      <c r="Y72" s="12"/>
      <c r="Z72" s="12"/>
      <c r="AA72" s="12"/>
      <c r="AB72" s="12"/>
      <c r="AC72" s="12"/>
      <c r="AD72" s="12"/>
      <c r="AE72" s="12"/>
      <c r="AF72" s="12"/>
      <c r="AG72" s="12"/>
      <c r="AH72" s="12"/>
      <c r="AI72" s="12"/>
      <c r="AJ72" s="12"/>
      <c r="AK72" s="12"/>
      <c r="AL72" s="12"/>
      <c r="AM72" s="12"/>
      <c r="BG72" s="12"/>
      <c r="BH72" s="12"/>
      <c r="BI72" s="12"/>
      <c r="BJ72" s="12"/>
      <c r="BK72" s="12"/>
      <c r="BL72" s="12"/>
      <c r="BM72" s="12"/>
      <c r="BN72" s="12"/>
      <c r="BO72" s="12"/>
      <c r="BP72" s="12"/>
      <c r="BQ72" s="12"/>
      <c r="BR72" s="12"/>
      <c r="BS72" s="12"/>
      <c r="BT72" s="12"/>
    </row>
    <row r="73" spans="1:72" s="2" customFormat="1" x14ac:dyDescent="0.2">
      <c r="Y73" s="12"/>
      <c r="Z73" s="12"/>
      <c r="AA73" s="12"/>
      <c r="AB73" s="12"/>
      <c r="AC73" s="12"/>
      <c r="AD73" s="12"/>
      <c r="AE73" s="12"/>
      <c r="AF73" s="12"/>
      <c r="AG73" s="12"/>
      <c r="AH73" s="12"/>
      <c r="AI73" s="12"/>
      <c r="AJ73" s="12"/>
      <c r="AK73" s="12"/>
      <c r="AL73" s="12"/>
      <c r="AM73" s="12"/>
      <c r="BG73" s="12"/>
      <c r="BH73" s="12"/>
      <c r="BI73" s="12"/>
      <c r="BJ73" s="12"/>
      <c r="BK73" s="12"/>
      <c r="BL73" s="12"/>
      <c r="BM73" s="12"/>
      <c r="BN73" s="12"/>
      <c r="BO73" s="12"/>
      <c r="BP73" s="12"/>
      <c r="BQ73" s="12"/>
      <c r="BR73" s="12"/>
      <c r="BS73" s="12"/>
      <c r="BT73" s="12"/>
    </row>
    <row r="74" spans="1:72" s="2" customFormat="1" x14ac:dyDescent="0.2">
      <c r="Y74" s="12"/>
      <c r="Z74" s="12"/>
      <c r="AA74" s="12"/>
      <c r="AB74" s="12"/>
      <c r="AC74" s="12"/>
      <c r="AD74" s="12"/>
      <c r="AE74" s="12"/>
      <c r="AF74" s="12"/>
      <c r="AG74" s="12"/>
      <c r="AH74" s="12"/>
      <c r="AI74" s="12"/>
      <c r="AJ74" s="12"/>
      <c r="AK74" s="12"/>
      <c r="AL74" s="12"/>
      <c r="AM74" s="12"/>
      <c r="BG74" s="12"/>
      <c r="BH74" s="12"/>
      <c r="BI74" s="12"/>
      <c r="BJ74" s="12"/>
      <c r="BK74" s="12"/>
      <c r="BL74" s="12"/>
      <c r="BM74" s="12"/>
      <c r="BN74" s="12"/>
      <c r="BO74" s="12"/>
      <c r="BP74" s="12"/>
      <c r="BQ74" s="12"/>
      <c r="BR74" s="12"/>
      <c r="BS74" s="12"/>
      <c r="BT74" s="12"/>
    </row>
    <row r="75" spans="1:72" s="2" customFormat="1" x14ac:dyDescent="0.2">
      <c r="Y75" s="12"/>
      <c r="Z75" s="12"/>
      <c r="AA75" s="12"/>
      <c r="AB75" s="12"/>
      <c r="AC75" s="12"/>
      <c r="AD75" s="12"/>
      <c r="AE75" s="12"/>
      <c r="AF75" s="12"/>
      <c r="AG75" s="12"/>
      <c r="AH75" s="12"/>
      <c r="AI75" s="12"/>
      <c r="AJ75" s="12"/>
      <c r="AK75" s="12"/>
      <c r="AL75" s="12"/>
      <c r="AM75" s="12"/>
      <c r="BG75" s="12"/>
      <c r="BH75" s="12"/>
      <c r="BI75" s="12"/>
      <c r="BJ75" s="12"/>
      <c r="BK75" s="12"/>
      <c r="BL75" s="12"/>
      <c r="BM75" s="12"/>
      <c r="BN75" s="12"/>
      <c r="BO75" s="12"/>
      <c r="BP75" s="12"/>
      <c r="BQ75" s="12"/>
      <c r="BR75" s="12"/>
      <c r="BS75" s="12"/>
      <c r="BT75" s="12"/>
    </row>
    <row r="76" spans="1:72" s="2" customFormat="1" x14ac:dyDescent="0.2">
      <c r="Y76" s="12"/>
      <c r="Z76" s="12"/>
      <c r="AA76" s="12"/>
      <c r="AB76" s="12"/>
      <c r="AC76" s="12"/>
      <c r="AD76" s="12"/>
      <c r="AE76" s="12"/>
      <c r="AF76" s="12"/>
      <c r="AG76" s="12"/>
      <c r="AH76" s="12"/>
      <c r="AI76" s="12"/>
      <c r="AJ76" s="12"/>
      <c r="AK76" s="12"/>
      <c r="AL76" s="12"/>
      <c r="AM76" s="12"/>
      <c r="BG76" s="12"/>
      <c r="BH76" s="12"/>
      <c r="BI76" s="12"/>
      <c r="BJ76" s="12"/>
      <c r="BK76" s="12"/>
      <c r="BL76" s="12"/>
      <c r="BM76" s="12"/>
      <c r="BN76" s="12"/>
      <c r="BO76" s="12"/>
      <c r="BP76" s="12"/>
      <c r="BQ76" s="12"/>
      <c r="BR76" s="12"/>
      <c r="BS76" s="12"/>
      <c r="BT76" s="12"/>
    </row>
    <row r="77" spans="1:72" x14ac:dyDescent="0.2">
      <c r="A77" s="2"/>
      <c r="B77" s="2"/>
      <c r="C77" s="2"/>
      <c r="D77" s="2"/>
      <c r="E77" s="2"/>
      <c r="F77" s="2"/>
      <c r="G77" s="2"/>
      <c r="H77" s="2"/>
      <c r="I77" s="2"/>
      <c r="J77" s="2"/>
    </row>
    <row r="78" spans="1:72" x14ac:dyDescent="0.2">
      <c r="A78" s="2"/>
      <c r="B78" s="2"/>
      <c r="C78" s="2"/>
      <c r="D78" s="2"/>
      <c r="E78" s="2"/>
      <c r="F78" s="2"/>
      <c r="G78" s="2"/>
      <c r="H78" s="2"/>
      <c r="I78" s="2"/>
      <c r="J78" s="2"/>
    </row>
    <row r="79" spans="1:72" x14ac:dyDescent="0.2">
      <c r="A79" s="2"/>
      <c r="B79" s="2"/>
      <c r="C79" s="2"/>
      <c r="D79" s="2"/>
      <c r="E79" s="2"/>
      <c r="F79" s="2"/>
      <c r="G79" s="2"/>
      <c r="H79" s="2"/>
      <c r="I79" s="2"/>
      <c r="J79" s="2"/>
    </row>
    <row r="80" spans="1:72" s="68" customFormat="1" x14ac:dyDescent="0.2">
      <c r="A80" s="2"/>
      <c r="B80" s="2"/>
      <c r="C80" s="2"/>
      <c r="D80" s="2"/>
      <c r="E80" s="2"/>
      <c r="F80" s="2"/>
      <c r="G80" s="2"/>
      <c r="H80" s="2"/>
      <c r="I80" s="2"/>
      <c r="J80" s="2"/>
    </row>
    <row r="81" spans="1:58" s="68" customFormat="1" x14ac:dyDescent="0.2">
      <c r="A81" s="2"/>
      <c r="B81" s="2"/>
      <c r="C81" s="2"/>
      <c r="D81" s="2"/>
      <c r="E81" s="2"/>
      <c r="F81" s="2"/>
      <c r="G81" s="2"/>
      <c r="H81" s="2"/>
      <c r="I81" s="2"/>
      <c r="J81" s="2"/>
    </row>
    <row r="82" spans="1:58" s="68" customFormat="1" x14ac:dyDescent="0.2"/>
    <row r="83" spans="1:58" s="68" customFormat="1" x14ac:dyDescent="0.2"/>
    <row r="84" spans="1:58" s="68" customFormat="1" x14ac:dyDescent="0.2"/>
    <row r="85" spans="1:58" s="68" customFormat="1" x14ac:dyDescent="0.2"/>
    <row r="86" spans="1:58" s="68" customFormat="1" x14ac:dyDescent="0.2"/>
    <row r="87" spans="1:58" s="68" customFormat="1" x14ac:dyDescent="0.2"/>
    <row r="88" spans="1:58" s="68" customFormat="1" x14ac:dyDescent="0.2"/>
    <row r="89" spans="1:58" s="68" customFormat="1" x14ac:dyDescent="0.2"/>
    <row r="90" spans="1:58" s="68" customFormat="1" x14ac:dyDescent="0.2"/>
    <row r="91" spans="1:58" s="68" customFormat="1" x14ac:dyDescent="0.2"/>
    <row r="92" spans="1:58" x14ac:dyDescent="0.2">
      <c r="A92" s="68"/>
      <c r="B92" s="68"/>
      <c r="C92" s="68"/>
      <c r="D92" s="68"/>
      <c r="E92" s="68"/>
      <c r="F92" s="68"/>
      <c r="G92" s="68"/>
      <c r="H92" s="68"/>
      <c r="I92" s="68"/>
      <c r="J92" s="68"/>
      <c r="AN92" s="68"/>
      <c r="AO92" s="68"/>
      <c r="AP92" s="68"/>
      <c r="AQ92" s="68"/>
      <c r="AR92" s="68"/>
      <c r="AS92" s="68"/>
      <c r="AT92" s="68"/>
      <c r="AU92" s="68"/>
      <c r="AV92" s="68"/>
      <c r="AW92" s="68"/>
      <c r="AX92" s="68"/>
      <c r="AY92" s="68"/>
      <c r="AZ92" s="68"/>
      <c r="BA92" s="68"/>
      <c r="BB92" s="68"/>
      <c r="BC92" s="68"/>
      <c r="BD92" s="68"/>
      <c r="BE92" s="68"/>
      <c r="BF92" s="68"/>
    </row>
    <row r="93" spans="1:58" x14ac:dyDescent="0.2">
      <c r="A93" s="68"/>
      <c r="B93" s="68"/>
      <c r="C93" s="68"/>
      <c r="D93" s="68"/>
      <c r="E93" s="68"/>
      <c r="F93" s="68"/>
      <c r="G93" s="68"/>
      <c r="H93" s="68"/>
      <c r="I93" s="68"/>
      <c r="J93" s="68"/>
      <c r="AN93" s="68"/>
      <c r="AO93" s="68"/>
      <c r="AP93" s="68"/>
      <c r="AQ93" s="68"/>
      <c r="AR93" s="68"/>
      <c r="AS93" s="68"/>
      <c r="AT93" s="68"/>
      <c r="AU93" s="68"/>
      <c r="AV93" s="68"/>
      <c r="AW93" s="68"/>
      <c r="AX93" s="68"/>
      <c r="AY93" s="68"/>
      <c r="AZ93" s="68"/>
      <c r="BA93" s="68"/>
      <c r="BB93" s="68"/>
      <c r="BC93" s="68"/>
      <c r="BD93" s="68"/>
      <c r="BE93" s="68"/>
      <c r="BF93" s="68"/>
    </row>
    <row r="94" spans="1:58" x14ac:dyDescent="0.2">
      <c r="AN94" s="68"/>
      <c r="AO94" s="68"/>
      <c r="AP94" s="68"/>
      <c r="AQ94" s="68"/>
      <c r="AR94" s="68"/>
      <c r="AS94" s="68"/>
      <c r="AT94" s="68"/>
      <c r="AU94" s="68"/>
      <c r="AV94" s="68"/>
      <c r="AW94" s="68"/>
      <c r="AX94" s="68"/>
      <c r="AY94" s="68"/>
      <c r="AZ94" s="68"/>
      <c r="BA94" s="68"/>
      <c r="BB94" s="68"/>
      <c r="BC94" s="68"/>
      <c r="BD94" s="68"/>
      <c r="BE94" s="68"/>
      <c r="BF94" s="68"/>
    </row>
    <row r="95" spans="1:58" x14ac:dyDescent="0.2">
      <c r="AN95" s="68"/>
      <c r="AO95" s="68"/>
      <c r="AP95" s="68"/>
      <c r="AQ95" s="68"/>
      <c r="AR95" s="68"/>
      <c r="AS95" s="68"/>
      <c r="AT95" s="68"/>
      <c r="AU95" s="68"/>
      <c r="AV95" s="68"/>
      <c r="AW95" s="68"/>
      <c r="AX95" s="68"/>
      <c r="AY95" s="68"/>
      <c r="AZ95" s="68"/>
      <c r="BA95" s="68"/>
      <c r="BB95" s="68"/>
      <c r="BC95" s="68"/>
      <c r="BD95" s="68"/>
      <c r="BE95" s="68"/>
      <c r="BF95" s="68"/>
    </row>
    <row r="96" spans="1:58" x14ac:dyDescent="0.2">
      <c r="AN96" s="68"/>
      <c r="AO96" s="68"/>
      <c r="AP96" s="68"/>
      <c r="AQ96" s="68"/>
      <c r="AR96" s="68"/>
      <c r="AS96" s="68"/>
      <c r="AT96" s="68"/>
      <c r="AU96" s="68"/>
      <c r="AV96" s="68"/>
      <c r="AW96" s="68"/>
      <c r="AX96" s="68"/>
      <c r="AY96" s="68"/>
      <c r="AZ96" s="68"/>
      <c r="BA96" s="68"/>
      <c r="BB96" s="68"/>
      <c r="BC96" s="68"/>
      <c r="BD96" s="68"/>
      <c r="BE96" s="68"/>
      <c r="BF96" s="68"/>
    </row>
    <row r="97" spans="40:58" x14ac:dyDescent="0.2">
      <c r="AN97" s="68"/>
      <c r="AO97" s="68"/>
      <c r="AP97" s="68"/>
      <c r="AQ97" s="68"/>
      <c r="AR97" s="68"/>
      <c r="AS97" s="68"/>
      <c r="AT97" s="68"/>
      <c r="AU97" s="68"/>
      <c r="AV97" s="68"/>
      <c r="AW97" s="68"/>
      <c r="AX97" s="68"/>
      <c r="AY97" s="68"/>
      <c r="AZ97" s="68"/>
      <c r="BA97" s="68"/>
      <c r="BB97" s="68"/>
      <c r="BC97" s="68"/>
      <c r="BD97" s="68"/>
      <c r="BE97" s="68"/>
      <c r="BF97" s="68"/>
    </row>
    <row r="98" spans="40:58" x14ac:dyDescent="0.2">
      <c r="AN98" s="68"/>
      <c r="AO98" s="68"/>
      <c r="AP98" s="68"/>
      <c r="AQ98" s="68"/>
      <c r="AR98" s="68"/>
      <c r="AS98" s="68"/>
      <c r="AT98" s="68"/>
      <c r="AU98" s="68"/>
      <c r="AV98" s="68"/>
      <c r="AW98" s="68"/>
      <c r="AX98" s="68"/>
      <c r="AY98" s="68"/>
      <c r="AZ98" s="68"/>
      <c r="BA98" s="68"/>
      <c r="BB98" s="68"/>
      <c r="BC98" s="68"/>
      <c r="BD98" s="68"/>
      <c r="BE98" s="68"/>
      <c r="BF98" s="68"/>
    </row>
    <row r="99" spans="40:58" x14ac:dyDescent="0.2">
      <c r="AN99" s="68"/>
      <c r="AO99" s="68"/>
      <c r="AP99" s="68"/>
      <c r="AQ99" s="68"/>
      <c r="AR99" s="68"/>
      <c r="AS99" s="68"/>
      <c r="AT99" s="68"/>
      <c r="AU99" s="68"/>
      <c r="AV99" s="68"/>
      <c r="AW99" s="68"/>
      <c r="AX99" s="68"/>
      <c r="AY99" s="68"/>
      <c r="AZ99" s="68"/>
      <c r="BA99" s="68"/>
      <c r="BB99" s="68"/>
      <c r="BC99" s="68"/>
      <c r="BD99" s="68"/>
      <c r="BE99" s="68"/>
      <c r="BF99" s="68"/>
    </row>
    <row r="100" spans="40:58" x14ac:dyDescent="0.2">
      <c r="AN100" s="68"/>
      <c r="AO100" s="68"/>
      <c r="AP100" s="68"/>
      <c r="AQ100" s="68"/>
      <c r="AR100" s="68"/>
      <c r="AS100" s="68"/>
      <c r="AT100" s="68"/>
      <c r="AU100" s="68"/>
      <c r="AV100" s="68"/>
      <c r="AW100" s="68"/>
      <c r="AX100" s="68"/>
      <c r="AY100" s="68"/>
      <c r="AZ100" s="68"/>
      <c r="BA100" s="68"/>
      <c r="BB100" s="68"/>
      <c r="BC100" s="68"/>
      <c r="BD100" s="68"/>
      <c r="BE100" s="68"/>
      <c r="BF100" s="68"/>
    </row>
    <row r="101" spans="40:58" x14ac:dyDescent="0.2">
      <c r="AN101" s="68"/>
      <c r="AO101" s="68"/>
      <c r="AP101" s="68"/>
      <c r="AQ101" s="68"/>
      <c r="AR101" s="68"/>
      <c r="AS101" s="68"/>
      <c r="AT101" s="68"/>
      <c r="AU101" s="68"/>
      <c r="AV101" s="68"/>
      <c r="AW101" s="68"/>
      <c r="AX101" s="68"/>
      <c r="AY101" s="68"/>
      <c r="AZ101" s="68"/>
      <c r="BA101" s="68"/>
      <c r="BB101" s="68"/>
      <c r="BC101" s="68"/>
      <c r="BD101" s="68"/>
      <c r="BE101" s="68"/>
      <c r="BF101" s="68"/>
    </row>
    <row r="102" spans="40:58" x14ac:dyDescent="0.2">
      <c r="AN102" s="68"/>
      <c r="AO102" s="68"/>
      <c r="AP102" s="68"/>
      <c r="AQ102" s="68"/>
      <c r="AR102" s="68"/>
      <c r="AS102" s="68"/>
      <c r="AT102" s="68"/>
      <c r="AU102" s="68"/>
      <c r="AV102" s="68"/>
      <c r="AW102" s="68"/>
      <c r="AX102" s="68"/>
      <c r="AY102" s="68"/>
      <c r="AZ102" s="68"/>
      <c r="BA102" s="68"/>
      <c r="BB102" s="68"/>
      <c r="BC102" s="68"/>
      <c r="BD102" s="68"/>
      <c r="BE102" s="68"/>
      <c r="BF102" s="68"/>
    </row>
    <row r="103" spans="40:58" x14ac:dyDescent="0.2">
      <c r="AN103" s="68"/>
      <c r="AO103" s="68"/>
      <c r="AP103" s="68"/>
      <c r="AQ103" s="68"/>
      <c r="AR103" s="68"/>
      <c r="AS103" s="68"/>
      <c r="AT103" s="68"/>
      <c r="AU103" s="68"/>
      <c r="AV103" s="68"/>
      <c r="AW103" s="68"/>
      <c r="AX103" s="68"/>
      <c r="AY103" s="68"/>
      <c r="AZ103" s="68"/>
      <c r="BA103" s="68"/>
      <c r="BB103" s="68"/>
      <c r="BC103" s="68"/>
      <c r="BD103" s="68"/>
      <c r="BE103" s="68"/>
      <c r="BF103" s="68"/>
    </row>
    <row r="104" spans="40:58" x14ac:dyDescent="0.2">
      <c r="AN104" s="68"/>
      <c r="AO104" s="68"/>
      <c r="AP104" s="68"/>
      <c r="AQ104" s="68"/>
      <c r="AR104" s="68"/>
      <c r="AS104" s="68"/>
      <c r="AT104" s="68"/>
      <c r="AU104" s="68"/>
      <c r="AV104" s="68"/>
      <c r="AW104" s="68"/>
      <c r="AX104" s="68"/>
      <c r="AY104" s="68"/>
      <c r="AZ104" s="68"/>
      <c r="BA104" s="68"/>
      <c r="BB104" s="68"/>
      <c r="BC104" s="68"/>
      <c r="BD104" s="68"/>
      <c r="BE104" s="68"/>
      <c r="BF104" s="68"/>
    </row>
    <row r="105" spans="40:58" x14ac:dyDescent="0.2">
      <c r="AN105" s="68"/>
      <c r="AO105" s="68"/>
      <c r="AP105" s="68"/>
      <c r="AQ105" s="68"/>
      <c r="AR105" s="68"/>
      <c r="AS105" s="68"/>
      <c r="AT105" s="68"/>
      <c r="AU105" s="68"/>
      <c r="AV105" s="68"/>
      <c r="AW105" s="68"/>
      <c r="AX105" s="68"/>
      <c r="AY105" s="68"/>
      <c r="AZ105" s="68"/>
      <c r="BA105" s="68"/>
      <c r="BB105" s="68"/>
      <c r="BC105" s="68"/>
      <c r="BD105" s="68"/>
      <c r="BE105" s="68"/>
      <c r="BF105" s="68"/>
    </row>
    <row r="106" spans="40:58" x14ac:dyDescent="0.2">
      <c r="AN106" s="68"/>
      <c r="AO106" s="68"/>
      <c r="AP106" s="68"/>
      <c r="AQ106" s="68"/>
      <c r="AR106" s="68"/>
      <c r="AS106" s="68"/>
      <c r="AT106" s="68"/>
      <c r="AU106" s="68"/>
      <c r="AV106" s="68"/>
      <c r="AW106" s="68"/>
      <c r="AX106" s="68"/>
      <c r="AY106" s="68"/>
      <c r="AZ106" s="68"/>
      <c r="BA106" s="68"/>
      <c r="BB106" s="68"/>
      <c r="BC106" s="68"/>
      <c r="BD106" s="68"/>
      <c r="BE106" s="68"/>
      <c r="BF106" s="68"/>
    </row>
    <row r="107" spans="40:58" x14ac:dyDescent="0.2">
      <c r="AN107" s="68"/>
      <c r="AO107" s="68"/>
      <c r="AP107" s="68"/>
      <c r="AQ107" s="68"/>
      <c r="AR107" s="68"/>
      <c r="AS107" s="68"/>
      <c r="AT107" s="68"/>
      <c r="AU107" s="68"/>
      <c r="AV107" s="68"/>
      <c r="AW107" s="68"/>
      <c r="AX107" s="68"/>
      <c r="AY107" s="68"/>
      <c r="AZ107" s="68"/>
      <c r="BA107" s="68"/>
      <c r="BB107" s="68"/>
      <c r="BC107" s="68"/>
      <c r="BD107" s="68"/>
      <c r="BE107" s="68"/>
      <c r="BF107" s="68"/>
    </row>
    <row r="108" spans="40:58" x14ac:dyDescent="0.2">
      <c r="AN108" s="68"/>
      <c r="AO108" s="68"/>
      <c r="AP108" s="68"/>
      <c r="AQ108" s="68"/>
      <c r="AR108" s="68"/>
      <c r="AS108" s="68"/>
      <c r="AT108" s="68"/>
      <c r="AU108" s="68"/>
      <c r="AV108" s="68"/>
      <c r="AW108" s="68"/>
      <c r="AX108" s="68"/>
      <c r="AY108" s="68"/>
      <c r="AZ108" s="68"/>
      <c r="BA108" s="68"/>
      <c r="BB108" s="68"/>
      <c r="BC108" s="68"/>
      <c r="BD108" s="68"/>
      <c r="BE108" s="68"/>
      <c r="BF108" s="68"/>
    </row>
    <row r="109" spans="40:58" x14ac:dyDescent="0.2">
      <c r="AN109" s="68"/>
      <c r="AO109" s="68"/>
      <c r="AP109" s="68"/>
      <c r="AQ109" s="68"/>
      <c r="AR109" s="68"/>
      <c r="AS109" s="68"/>
      <c r="AT109" s="68"/>
      <c r="AU109" s="68"/>
      <c r="AV109" s="68"/>
      <c r="AW109" s="68"/>
      <c r="AX109" s="68"/>
      <c r="AY109" s="68"/>
      <c r="AZ109" s="68"/>
      <c r="BA109" s="68"/>
      <c r="BB109" s="68"/>
      <c r="BC109" s="68"/>
      <c r="BD109" s="68"/>
      <c r="BE109" s="68"/>
      <c r="BF109" s="68"/>
    </row>
    <row r="110" spans="40:58" x14ac:dyDescent="0.2">
      <c r="AN110" s="68"/>
      <c r="AO110" s="68"/>
      <c r="AP110" s="68"/>
      <c r="AQ110" s="68"/>
      <c r="AR110" s="68"/>
      <c r="AS110" s="68"/>
      <c r="AT110" s="68"/>
      <c r="AU110" s="68"/>
      <c r="AV110" s="68"/>
      <c r="AW110" s="68"/>
      <c r="AX110" s="68"/>
      <c r="AY110" s="68"/>
      <c r="AZ110" s="68"/>
      <c r="BA110" s="68"/>
      <c r="BB110" s="68"/>
      <c r="BC110" s="68"/>
      <c r="BD110" s="68"/>
      <c r="BE110" s="68"/>
      <c r="BF110" s="68"/>
    </row>
    <row r="111" spans="40:58" x14ac:dyDescent="0.2">
      <c r="AN111" s="68"/>
      <c r="AO111" s="68"/>
      <c r="AP111" s="68"/>
      <c r="AQ111" s="68"/>
      <c r="AR111" s="68"/>
      <c r="AS111" s="68"/>
      <c r="AT111" s="68"/>
      <c r="AU111" s="68"/>
      <c r="AV111" s="68"/>
      <c r="AW111" s="68"/>
      <c r="AX111" s="68"/>
      <c r="AY111" s="68"/>
      <c r="AZ111" s="68"/>
      <c r="BA111" s="68"/>
      <c r="BB111" s="68"/>
      <c r="BC111" s="68"/>
      <c r="BD111" s="68"/>
      <c r="BE111" s="68"/>
      <c r="BF111" s="68"/>
    </row>
    <row r="112" spans="40:58" x14ac:dyDescent="0.2">
      <c r="AN112" s="68"/>
      <c r="AO112" s="68"/>
      <c r="AP112" s="68"/>
      <c r="AQ112" s="68"/>
      <c r="AR112" s="68"/>
      <c r="AS112" s="68"/>
      <c r="AT112" s="68"/>
      <c r="AU112" s="68"/>
      <c r="AV112" s="68"/>
      <c r="AW112" s="68"/>
      <c r="AX112" s="68"/>
      <c r="AY112" s="68"/>
      <c r="AZ112" s="68"/>
      <c r="BA112" s="68"/>
      <c r="BB112" s="68"/>
      <c r="BC112" s="68"/>
      <c r="BD112" s="68"/>
      <c r="BE112" s="68"/>
      <c r="BF112" s="68"/>
    </row>
    <row r="113" spans="40:58" x14ac:dyDescent="0.2">
      <c r="AN113" s="68"/>
      <c r="AO113" s="68"/>
      <c r="AP113" s="68"/>
      <c r="AQ113" s="68"/>
      <c r="AR113" s="68"/>
      <c r="AS113" s="68"/>
      <c r="AT113" s="68"/>
      <c r="AU113" s="68"/>
      <c r="AV113" s="68"/>
      <c r="AW113" s="68"/>
      <c r="AX113" s="68"/>
      <c r="AY113" s="68"/>
      <c r="AZ113" s="68"/>
      <c r="BA113" s="68"/>
      <c r="BB113" s="68"/>
      <c r="BC113" s="68"/>
      <c r="BD113" s="68"/>
      <c r="BE113" s="68"/>
      <c r="BF113" s="68"/>
    </row>
    <row r="114" spans="40:58" x14ac:dyDescent="0.2">
      <c r="AN114" s="68"/>
      <c r="AO114" s="68"/>
      <c r="AP114" s="68"/>
      <c r="AQ114" s="68"/>
      <c r="AR114" s="68"/>
      <c r="AS114" s="68"/>
      <c r="AT114" s="68"/>
      <c r="AU114" s="68"/>
      <c r="AV114" s="68"/>
      <c r="AW114" s="68"/>
      <c r="AX114" s="68"/>
      <c r="AY114" s="68"/>
      <c r="AZ114" s="68"/>
      <c r="BA114" s="68"/>
      <c r="BB114" s="68"/>
      <c r="BC114" s="68"/>
      <c r="BD114" s="68"/>
      <c r="BE114" s="68"/>
      <c r="BF114" s="68"/>
    </row>
    <row r="115" spans="40:58" x14ac:dyDescent="0.2">
      <c r="AN115" s="68"/>
      <c r="AO115" s="68"/>
      <c r="AP115" s="68"/>
      <c r="AQ115" s="68"/>
      <c r="AR115" s="68"/>
      <c r="AS115" s="68"/>
      <c r="AT115" s="68"/>
      <c r="AU115" s="68"/>
      <c r="AV115" s="68"/>
      <c r="AW115" s="68"/>
      <c r="AX115" s="68"/>
      <c r="AY115" s="68"/>
      <c r="AZ115" s="68"/>
      <c r="BA115" s="68"/>
      <c r="BB115" s="68"/>
      <c r="BC115" s="68"/>
      <c r="BD115" s="68"/>
      <c r="BE115" s="68"/>
      <c r="BF115" s="68"/>
    </row>
    <row r="116" spans="40:58" x14ac:dyDescent="0.2">
      <c r="AN116" s="68"/>
      <c r="AO116" s="68"/>
      <c r="AP116" s="68"/>
      <c r="AQ116" s="68"/>
      <c r="AR116" s="68"/>
      <c r="AS116" s="68"/>
      <c r="AT116" s="68"/>
      <c r="AU116" s="68"/>
      <c r="AV116" s="68"/>
      <c r="AW116" s="68"/>
      <c r="AX116" s="68"/>
      <c r="AY116" s="68"/>
      <c r="AZ116" s="68"/>
      <c r="BA116" s="68"/>
      <c r="BB116" s="68"/>
      <c r="BC116" s="68"/>
      <c r="BD116" s="68"/>
      <c r="BE116" s="68"/>
      <c r="BF116" s="68"/>
    </row>
    <row r="117" spans="40:58" x14ac:dyDescent="0.2">
      <c r="AN117" s="68"/>
      <c r="AO117" s="68"/>
      <c r="AP117" s="68"/>
      <c r="AQ117" s="68"/>
      <c r="AR117" s="68"/>
      <c r="AS117" s="68"/>
      <c r="AT117" s="68"/>
      <c r="AU117" s="68"/>
      <c r="AV117" s="68"/>
      <c r="AW117" s="68"/>
      <c r="AX117" s="68"/>
      <c r="AY117" s="68"/>
      <c r="AZ117" s="68"/>
      <c r="BA117" s="68"/>
      <c r="BB117" s="68"/>
      <c r="BC117" s="68"/>
      <c r="BD117" s="68"/>
      <c r="BE117" s="68"/>
      <c r="BF117" s="68"/>
    </row>
    <row r="118" spans="40:58" x14ac:dyDescent="0.2">
      <c r="AN118" s="68"/>
      <c r="AO118" s="68"/>
      <c r="AP118" s="68"/>
      <c r="AQ118" s="68"/>
      <c r="AR118" s="68"/>
      <c r="AS118" s="68"/>
      <c r="AT118" s="68"/>
      <c r="AU118" s="68"/>
      <c r="AV118" s="68"/>
      <c r="AW118" s="68"/>
      <c r="AX118" s="68"/>
      <c r="AY118" s="68"/>
      <c r="AZ118" s="68"/>
      <c r="BA118" s="68"/>
      <c r="BB118" s="68"/>
      <c r="BC118" s="68"/>
      <c r="BD118" s="68"/>
      <c r="BE118" s="68"/>
      <c r="BF118" s="68"/>
    </row>
    <row r="119" spans="40:58" x14ac:dyDescent="0.2">
      <c r="AN119" s="68"/>
      <c r="AO119" s="68"/>
      <c r="AP119" s="68"/>
      <c r="AQ119" s="68"/>
      <c r="AR119" s="68"/>
      <c r="AS119" s="68"/>
      <c r="AT119" s="68"/>
      <c r="AU119" s="68"/>
      <c r="AV119" s="68"/>
      <c r="AW119" s="68"/>
      <c r="AX119" s="68"/>
      <c r="AY119" s="68"/>
      <c r="AZ119" s="68"/>
      <c r="BA119" s="68"/>
      <c r="BB119" s="68"/>
      <c r="BC119" s="68"/>
      <c r="BD119" s="68"/>
      <c r="BE119" s="68"/>
      <c r="BF119" s="68"/>
    </row>
    <row r="120" spans="40:58" x14ac:dyDescent="0.2">
      <c r="AN120" s="68"/>
      <c r="AO120" s="68"/>
      <c r="AP120" s="68"/>
      <c r="AQ120" s="68"/>
      <c r="AR120" s="68"/>
      <c r="AS120" s="68"/>
      <c r="AT120" s="68"/>
      <c r="AU120" s="68"/>
      <c r="AV120" s="68"/>
      <c r="AW120" s="68"/>
      <c r="AX120" s="68"/>
      <c r="AY120" s="68"/>
      <c r="AZ120" s="68"/>
      <c r="BA120" s="68"/>
      <c r="BB120" s="68"/>
      <c r="BC120" s="68"/>
      <c r="BD120" s="68"/>
      <c r="BE120" s="68"/>
      <c r="BF120" s="68"/>
    </row>
    <row r="121" spans="40:58" x14ac:dyDescent="0.2">
      <c r="AN121" s="68"/>
      <c r="AO121" s="68"/>
      <c r="AP121" s="68"/>
      <c r="AQ121" s="68"/>
      <c r="AR121" s="68"/>
      <c r="AS121" s="68"/>
      <c r="AT121" s="68"/>
      <c r="AU121" s="68"/>
      <c r="AV121" s="68"/>
      <c r="AW121" s="68"/>
      <c r="AX121" s="68"/>
      <c r="AY121" s="68"/>
      <c r="AZ121" s="68"/>
      <c r="BA121" s="68"/>
      <c r="BB121" s="68"/>
      <c r="BC121" s="68"/>
      <c r="BD121" s="68"/>
      <c r="BE121" s="68"/>
      <c r="BF121" s="68"/>
    </row>
    <row r="122" spans="40:58" x14ac:dyDescent="0.2">
      <c r="AN122" s="68"/>
      <c r="AO122" s="68"/>
      <c r="AP122" s="68"/>
      <c r="AQ122" s="68"/>
      <c r="AR122" s="68"/>
      <c r="AS122" s="68"/>
      <c r="AT122" s="68"/>
      <c r="AU122" s="68"/>
      <c r="AV122" s="68"/>
      <c r="AW122" s="68"/>
      <c r="AX122" s="68"/>
      <c r="AY122" s="68"/>
      <c r="AZ122" s="68"/>
      <c r="BA122" s="68"/>
      <c r="BB122" s="68"/>
      <c r="BC122" s="68"/>
      <c r="BD122" s="68"/>
      <c r="BE122" s="68"/>
      <c r="BF122" s="68"/>
    </row>
    <row r="123" spans="40:58" x14ac:dyDescent="0.2">
      <c r="AN123" s="68"/>
      <c r="AO123" s="68"/>
      <c r="AP123" s="68"/>
      <c r="AQ123" s="68"/>
      <c r="AR123" s="68"/>
      <c r="AS123" s="68"/>
      <c r="AT123" s="68"/>
      <c r="AU123" s="68"/>
      <c r="AV123" s="68"/>
      <c r="AW123" s="68"/>
      <c r="AX123" s="68"/>
      <c r="AY123" s="68"/>
      <c r="AZ123" s="68"/>
      <c r="BA123" s="68"/>
      <c r="BB123" s="68"/>
      <c r="BC123" s="68"/>
      <c r="BD123" s="68"/>
      <c r="BE123" s="68"/>
      <c r="BF123" s="68"/>
    </row>
    <row r="124" spans="40:58" x14ac:dyDescent="0.2">
      <c r="AN124" s="68"/>
      <c r="AO124" s="68"/>
      <c r="AP124" s="68"/>
      <c r="AQ124" s="68"/>
      <c r="AR124" s="68"/>
      <c r="AS124" s="68"/>
      <c r="AT124" s="68"/>
      <c r="AU124" s="68"/>
      <c r="AV124" s="68"/>
      <c r="AW124" s="68"/>
      <c r="AX124" s="68"/>
      <c r="AY124" s="68"/>
      <c r="AZ124" s="68"/>
      <c r="BA124" s="68"/>
      <c r="BB124" s="68"/>
      <c r="BC124" s="68"/>
      <c r="BD124" s="68"/>
      <c r="BE124" s="68"/>
      <c r="BF124" s="68"/>
    </row>
    <row r="125" spans="40:58" x14ac:dyDescent="0.2">
      <c r="AN125" s="68"/>
      <c r="AO125" s="68"/>
      <c r="AP125" s="68"/>
      <c r="AQ125" s="68"/>
      <c r="AR125" s="68"/>
      <c r="AS125" s="68"/>
      <c r="AT125" s="68"/>
      <c r="AU125" s="68"/>
      <c r="AV125" s="68"/>
      <c r="AW125" s="68"/>
      <c r="AX125" s="68"/>
      <c r="AY125" s="68"/>
      <c r="AZ125" s="68"/>
      <c r="BA125" s="68"/>
      <c r="BB125" s="68"/>
      <c r="BC125" s="68"/>
      <c r="BD125" s="68"/>
      <c r="BE125" s="68"/>
      <c r="BF125" s="68"/>
    </row>
    <row r="126" spans="40:58" x14ac:dyDescent="0.2">
      <c r="AN126" s="68"/>
      <c r="AO126" s="68"/>
      <c r="AP126" s="68"/>
      <c r="AQ126" s="68"/>
      <c r="AR126" s="68"/>
      <c r="AS126" s="68"/>
      <c r="AT126" s="68"/>
      <c r="AU126" s="68"/>
      <c r="AV126" s="68"/>
      <c r="AW126" s="68"/>
      <c r="AX126" s="68"/>
      <c r="AY126" s="68"/>
      <c r="AZ126" s="68"/>
      <c r="BA126" s="68"/>
      <c r="BB126" s="68"/>
      <c r="BC126" s="68"/>
      <c r="BD126" s="68"/>
      <c r="BE126" s="68"/>
      <c r="BF126" s="68"/>
    </row>
    <row r="127" spans="40:58" x14ac:dyDescent="0.2">
      <c r="AN127" s="68"/>
      <c r="AO127" s="68"/>
      <c r="AP127" s="68"/>
      <c r="AQ127" s="68"/>
      <c r="AR127" s="68"/>
      <c r="AS127" s="68"/>
      <c r="AT127" s="68"/>
      <c r="AU127" s="68"/>
      <c r="AV127" s="68"/>
      <c r="AW127" s="68"/>
      <c r="AX127" s="68"/>
      <c r="AY127" s="68"/>
      <c r="AZ127" s="68"/>
      <c r="BA127" s="68"/>
      <c r="BB127" s="68"/>
      <c r="BC127" s="68"/>
      <c r="BD127" s="68"/>
      <c r="BE127" s="68"/>
      <c r="BF127" s="68"/>
    </row>
    <row r="128" spans="40:58" x14ac:dyDescent="0.2">
      <c r="AN128" s="68"/>
      <c r="AO128" s="68"/>
      <c r="AP128" s="68"/>
      <c r="AQ128" s="68"/>
      <c r="AR128" s="68"/>
      <c r="AS128" s="68"/>
      <c r="AT128" s="68"/>
      <c r="AU128" s="68"/>
      <c r="AV128" s="68"/>
      <c r="AW128" s="68"/>
      <c r="AX128" s="68"/>
      <c r="AY128" s="68"/>
      <c r="AZ128" s="68"/>
      <c r="BA128" s="68"/>
      <c r="BB128" s="68"/>
      <c r="BC128" s="68"/>
      <c r="BD128" s="68"/>
      <c r="BE128" s="68"/>
      <c r="BF128" s="68"/>
    </row>
    <row r="129" spans="40:58" x14ac:dyDescent="0.2">
      <c r="AN129" s="68"/>
      <c r="AO129" s="68"/>
      <c r="AP129" s="68"/>
      <c r="AQ129" s="68"/>
      <c r="AR129" s="68"/>
      <c r="AS129" s="68"/>
      <c r="AT129" s="68"/>
      <c r="AU129" s="68"/>
      <c r="AV129" s="68"/>
      <c r="AW129" s="68"/>
      <c r="AX129" s="68"/>
      <c r="AY129" s="68"/>
      <c r="AZ129" s="68"/>
      <c r="BA129" s="68"/>
      <c r="BB129" s="68"/>
      <c r="BC129" s="68"/>
      <c r="BD129" s="68"/>
      <c r="BE129" s="68"/>
      <c r="BF129" s="68"/>
    </row>
    <row r="130" spans="40:58" x14ac:dyDescent="0.2">
      <c r="AN130" s="68"/>
      <c r="AO130" s="68"/>
      <c r="AP130" s="68"/>
      <c r="AQ130" s="68"/>
      <c r="AR130" s="68"/>
      <c r="AS130" s="68"/>
      <c r="AT130" s="68"/>
      <c r="AU130" s="68"/>
      <c r="AV130" s="68"/>
      <c r="AW130" s="68"/>
      <c r="AX130" s="68"/>
      <c r="AY130" s="68"/>
      <c r="AZ130" s="68"/>
      <c r="BA130" s="68"/>
      <c r="BB130" s="68"/>
      <c r="BC130" s="68"/>
      <c r="BD130" s="68"/>
      <c r="BE130" s="68"/>
      <c r="BF130" s="68"/>
    </row>
    <row r="131" spans="40:58" x14ac:dyDescent="0.2">
      <c r="AN131" s="68"/>
      <c r="AO131" s="68"/>
      <c r="AP131" s="68"/>
      <c r="AQ131" s="68"/>
      <c r="AR131" s="68"/>
      <c r="AS131" s="68"/>
      <c r="AT131" s="68"/>
      <c r="AU131" s="68"/>
      <c r="AV131" s="68"/>
      <c r="AW131" s="68"/>
      <c r="AX131" s="68"/>
      <c r="AY131" s="68"/>
      <c r="AZ131" s="68"/>
      <c r="BA131" s="68"/>
      <c r="BB131" s="68"/>
      <c r="BC131" s="68"/>
      <c r="BD131" s="68"/>
      <c r="BE131" s="68"/>
      <c r="BF131" s="68"/>
    </row>
    <row r="132" spans="40:58" x14ac:dyDescent="0.2">
      <c r="AN132" s="68"/>
      <c r="AO132" s="68"/>
      <c r="AP132" s="68"/>
      <c r="AQ132" s="68"/>
      <c r="AR132" s="68"/>
      <c r="AS132" s="68"/>
      <c r="AT132" s="68"/>
      <c r="AU132" s="68"/>
      <c r="AV132" s="68"/>
      <c r="AW132" s="68"/>
      <c r="AX132" s="68"/>
      <c r="AY132" s="68"/>
      <c r="AZ132" s="68"/>
      <c r="BA132" s="68"/>
      <c r="BB132" s="68"/>
      <c r="BC132" s="68"/>
      <c r="BD132" s="68"/>
      <c r="BE132" s="68"/>
      <c r="BF132" s="68"/>
    </row>
    <row r="133" spans="40:58" x14ac:dyDescent="0.2">
      <c r="AN133" s="68"/>
      <c r="AO133" s="68"/>
      <c r="AP133" s="68"/>
      <c r="AQ133" s="68"/>
      <c r="AR133" s="68"/>
      <c r="AS133" s="68"/>
      <c r="AT133" s="68"/>
      <c r="AU133" s="68"/>
      <c r="AV133" s="68"/>
      <c r="AW133" s="68"/>
      <c r="AX133" s="68"/>
      <c r="AY133" s="68"/>
      <c r="AZ133" s="68"/>
      <c r="BA133" s="68"/>
      <c r="BB133" s="68"/>
      <c r="BC133" s="68"/>
      <c r="BD133" s="68"/>
      <c r="BE133" s="68"/>
      <c r="BF133" s="68"/>
    </row>
    <row r="134" spans="40:58" x14ac:dyDescent="0.2">
      <c r="AN134" s="68"/>
      <c r="AO134" s="68"/>
      <c r="AP134" s="68"/>
      <c r="AQ134" s="68"/>
      <c r="AR134" s="68"/>
      <c r="AS134" s="68"/>
      <c r="AT134" s="68"/>
      <c r="AU134" s="68"/>
      <c r="AV134" s="68"/>
      <c r="AW134" s="68"/>
      <c r="AX134" s="68"/>
      <c r="AY134" s="68"/>
      <c r="AZ134" s="68"/>
      <c r="BA134" s="68"/>
      <c r="BB134" s="68"/>
      <c r="BC134" s="68"/>
      <c r="BD134" s="68"/>
      <c r="BE134" s="68"/>
      <c r="BF134" s="68"/>
    </row>
    <row r="135" spans="40:58" x14ac:dyDescent="0.2">
      <c r="AN135" s="68"/>
      <c r="AO135" s="68"/>
      <c r="AP135" s="68"/>
      <c r="AQ135" s="68"/>
      <c r="AR135" s="68"/>
      <c r="AS135" s="68"/>
      <c r="AT135" s="68"/>
      <c r="AU135" s="68"/>
      <c r="AV135" s="68"/>
      <c r="AW135" s="68"/>
      <c r="AX135" s="68"/>
      <c r="AY135" s="68"/>
      <c r="AZ135" s="68"/>
      <c r="BA135" s="68"/>
      <c r="BB135" s="68"/>
      <c r="BC135" s="68"/>
      <c r="BD135" s="68"/>
      <c r="BE135" s="68"/>
      <c r="BF135" s="68"/>
    </row>
    <row r="136" spans="40:58" x14ac:dyDescent="0.2">
      <c r="AN136" s="68"/>
      <c r="AO136" s="68"/>
      <c r="AP136" s="68"/>
      <c r="AQ136" s="68"/>
      <c r="AR136" s="68"/>
      <c r="AS136" s="68"/>
      <c r="AT136" s="68"/>
      <c r="AU136" s="68"/>
      <c r="AV136" s="68"/>
      <c r="AW136" s="68"/>
      <c r="AX136" s="68"/>
      <c r="AY136" s="68"/>
      <c r="AZ136" s="68"/>
      <c r="BA136" s="68"/>
      <c r="BB136" s="68"/>
      <c r="BC136" s="68"/>
      <c r="BD136" s="68"/>
      <c r="BE136" s="68"/>
      <c r="BF136" s="68"/>
    </row>
    <row r="137" spans="40:58" x14ac:dyDescent="0.2">
      <c r="AN137" s="68"/>
      <c r="AO137" s="68"/>
      <c r="AP137" s="68"/>
      <c r="AQ137" s="68"/>
      <c r="AR137" s="68"/>
      <c r="AS137" s="68"/>
      <c r="AT137" s="68"/>
      <c r="AU137" s="68"/>
      <c r="AV137" s="68"/>
      <c r="AW137" s="68"/>
      <c r="AX137" s="68"/>
      <c r="AY137" s="68"/>
      <c r="AZ137" s="68"/>
      <c r="BA137" s="68"/>
      <c r="BB137" s="68"/>
      <c r="BC137" s="68"/>
      <c r="BD137" s="68"/>
      <c r="BE137" s="68"/>
      <c r="BF137" s="68"/>
    </row>
    <row r="138" spans="40:58" x14ac:dyDescent="0.2">
      <c r="AN138" s="68"/>
      <c r="AO138" s="68"/>
      <c r="AP138" s="68"/>
      <c r="AQ138" s="68"/>
      <c r="AR138" s="68"/>
      <c r="AS138" s="68"/>
      <c r="AT138" s="68"/>
      <c r="AU138" s="68"/>
      <c r="AV138" s="68"/>
      <c r="AW138" s="68"/>
      <c r="AX138" s="68"/>
      <c r="AY138" s="68"/>
      <c r="AZ138" s="68"/>
      <c r="BA138" s="68"/>
      <c r="BB138" s="68"/>
      <c r="BC138" s="68"/>
      <c r="BD138" s="68"/>
      <c r="BE138" s="68"/>
      <c r="BF138" s="68"/>
    </row>
    <row r="139" spans="40:58" x14ac:dyDescent="0.2">
      <c r="AN139" s="68"/>
      <c r="AO139" s="68"/>
      <c r="AP139" s="68"/>
      <c r="AQ139" s="68"/>
      <c r="AR139" s="68"/>
      <c r="AS139" s="68"/>
      <c r="AT139" s="68"/>
      <c r="AU139" s="68"/>
      <c r="AV139" s="68"/>
      <c r="AW139" s="68"/>
      <c r="AX139" s="68"/>
      <c r="AY139" s="68"/>
      <c r="AZ139" s="68"/>
      <c r="BA139" s="68"/>
      <c r="BB139" s="68"/>
      <c r="BC139" s="68"/>
      <c r="BD139" s="68"/>
      <c r="BE139" s="68"/>
      <c r="BF139" s="68"/>
    </row>
    <row r="140" spans="40:58" x14ac:dyDescent="0.2">
      <c r="AN140" s="68"/>
      <c r="AO140" s="68"/>
      <c r="AP140" s="68"/>
      <c r="AQ140" s="68"/>
      <c r="AR140" s="68"/>
      <c r="AS140" s="68"/>
      <c r="AT140" s="68"/>
      <c r="AU140" s="68"/>
      <c r="AV140" s="68"/>
      <c r="AW140" s="68"/>
      <c r="AX140" s="68"/>
      <c r="AY140" s="68"/>
      <c r="AZ140" s="68"/>
      <c r="BA140" s="68"/>
      <c r="BB140" s="68"/>
      <c r="BC140" s="68"/>
      <c r="BD140" s="68"/>
      <c r="BE140" s="68"/>
      <c r="BF140" s="68"/>
    </row>
    <row r="141" spans="40:58" x14ac:dyDescent="0.2">
      <c r="AN141" s="68"/>
      <c r="AO141" s="68"/>
      <c r="AP141" s="68"/>
      <c r="AQ141" s="68"/>
      <c r="AR141" s="68"/>
      <c r="AS141" s="68"/>
      <c r="AT141" s="68"/>
      <c r="AU141" s="68"/>
      <c r="AV141" s="68"/>
      <c r="AW141" s="68"/>
      <c r="AX141" s="68"/>
      <c r="AY141" s="68"/>
      <c r="AZ141" s="68"/>
      <c r="BA141" s="68"/>
      <c r="BB141" s="68"/>
      <c r="BC141" s="68"/>
      <c r="BD141" s="68"/>
      <c r="BE141" s="68"/>
      <c r="BF141" s="68"/>
    </row>
  </sheetData>
  <mergeCells count="56">
    <mergeCell ref="G4:K4"/>
    <mergeCell ref="L4:P4"/>
    <mergeCell ref="Q4:U4"/>
    <mergeCell ref="V4:Z4"/>
    <mergeCell ref="G5:K5"/>
    <mergeCell ref="L5:P5"/>
    <mergeCell ref="Q5:U5"/>
    <mergeCell ref="V5:Z5"/>
    <mergeCell ref="A10:Z10"/>
    <mergeCell ref="A19:Z19"/>
    <mergeCell ref="A22:Z22"/>
    <mergeCell ref="A30:Z30"/>
    <mergeCell ref="G33:M33"/>
    <mergeCell ref="N33:T33"/>
    <mergeCell ref="U33:Z33"/>
    <mergeCell ref="A43:C43"/>
    <mergeCell ref="A44:C44"/>
    <mergeCell ref="A52:C52"/>
    <mergeCell ref="A37:C37"/>
    <mergeCell ref="AA33:AF33"/>
    <mergeCell ref="G34:M34"/>
    <mergeCell ref="N34:T34"/>
    <mergeCell ref="U34:Z34"/>
    <mergeCell ref="AA34:AF34"/>
    <mergeCell ref="A35:C35"/>
    <mergeCell ref="A36:C36"/>
    <mergeCell ref="G36:M36"/>
    <mergeCell ref="N36:T36"/>
    <mergeCell ref="U36:Z36"/>
    <mergeCell ref="AA36:AF36"/>
    <mergeCell ref="A38:C38"/>
    <mergeCell ref="A39:C39"/>
    <mergeCell ref="A40:C40"/>
    <mergeCell ref="A41:C41"/>
    <mergeCell ref="A42:C42"/>
    <mergeCell ref="G52:K52"/>
    <mergeCell ref="A53:C53"/>
    <mergeCell ref="G53:K53"/>
    <mergeCell ref="A64:J64"/>
    <mergeCell ref="A55:C55"/>
    <mergeCell ref="A56:C56"/>
    <mergeCell ref="A57:C57"/>
    <mergeCell ref="G57:K57"/>
    <mergeCell ref="K60:V60"/>
    <mergeCell ref="A61:J61"/>
    <mergeCell ref="A54:C54"/>
    <mergeCell ref="W61:Z61"/>
    <mergeCell ref="AA61:AD61"/>
    <mergeCell ref="AI61:AL61"/>
    <mergeCell ref="A62:J62"/>
    <mergeCell ref="A63:J63"/>
    <mergeCell ref="A65:J65"/>
    <mergeCell ref="W65:Z65"/>
    <mergeCell ref="A66:J66"/>
    <mergeCell ref="A67:J67"/>
    <mergeCell ref="A68:J68"/>
  </mergeCells>
  <pageMargins left="0.55118110236220474" right="0.74803149606299213" top="0.78740157480314965" bottom="0.78740157480314965" header="0" footer="0"/>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Buen Gob</vt:lpstr>
      <vt:lpstr>Claustro</vt:lpstr>
      <vt:lpstr>grupos etnicos</vt:lpstr>
      <vt:lpstr>generación oportunidades</vt:lpstr>
      <vt:lpstr>TIC'S</vt:lpstr>
      <vt:lpstr>Investigación</vt:lpstr>
      <vt:lpstr>Apoyo</vt:lpstr>
      <vt:lpstr>Ampliación</vt:lpstr>
      <vt:lpstr>APD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Martin</dc:creator>
  <cp:lastModifiedBy>Leonardo Martin</cp:lastModifiedBy>
  <cp:lastPrinted>2016-11-25T14:20:39Z</cp:lastPrinted>
  <dcterms:created xsi:type="dcterms:W3CDTF">2016-10-31T19:54:37Z</dcterms:created>
  <dcterms:modified xsi:type="dcterms:W3CDTF">2017-03-23T17:16:10Z</dcterms:modified>
</cp:coreProperties>
</file>